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01-1 - Nový chodník čá..." sheetId="2" r:id="rId2"/>
    <sheet name="SO102 - Oprava stávajícíh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'SO101-1 - Nový chodník čá...'!$C$123:$K$205</definedName>
    <definedName name="_xlnm.Print_Area" localSheetId="1">'SO101-1 - Nový chodník čá...'!$C$111:$J$205</definedName>
    <definedName name="_xlnm.Print_Titles" localSheetId="1">'SO101-1 - Nový chodník čá...'!$123:$123</definedName>
    <definedName name="_xlnm._FilterDatabase" localSheetId="2" hidden="1">'SO102 - Oprava stávajícíh...'!$C$122:$K$185</definedName>
    <definedName name="_xlnm.Print_Area" localSheetId="2">'SO102 - Oprava stávajícíh...'!$C$110:$J$185</definedName>
    <definedName name="_xlnm.Print_Titles" localSheetId="2">'SO102 - Oprava stávajícíh...'!$122:$122</definedName>
    <definedName name="_xlnm._FilterDatabase" localSheetId="3" hidden="1">'VRN - Vedlejší rozpočtové...'!$C$121:$K$140</definedName>
    <definedName name="_xlnm.Print_Area" localSheetId="3">'VRN - Vedlejší rozpočtové...'!$C$109:$J$140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0"/>
  <c r="BH140"/>
  <c r="BG140"/>
  <c r="BF140"/>
  <c r="BK140"/>
  <c r="J140"/>
  <c r="BE140"/>
  <c r="BI139"/>
  <c r="BH139"/>
  <c r="BG139"/>
  <c r="BF139"/>
  <c r="BK139"/>
  <c r="J139"/>
  <c r="BE139"/>
  <c r="BI138"/>
  <c r="BH138"/>
  <c r="BG138"/>
  <c r="BF138"/>
  <c r="BK138"/>
  <c r="J138"/>
  <c r="BE138"/>
  <c r="BI137"/>
  <c r="BH137"/>
  <c r="BG137"/>
  <c r="BF137"/>
  <c r="BK137"/>
  <c r="J137"/>
  <c r="BE137"/>
  <c r="BI136"/>
  <c r="BH136"/>
  <c r="BG136"/>
  <c r="BF136"/>
  <c r="BK136"/>
  <c r="J136"/>
  <c r="BE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118"/>
  <c r="J14"/>
  <c r="J12"/>
  <c r="J116"/>
  <c r="E7"/>
  <c r="E112"/>
  <c i="3" r="J37"/>
  <c r="J36"/>
  <c i="1" r="AY96"/>
  <c i="3" r="J35"/>
  <c i="1" r="AX96"/>
  <c i="3" r="BI185"/>
  <c r="BH185"/>
  <c r="BG185"/>
  <c r="BF185"/>
  <c r="BK185"/>
  <c r="J185"/>
  <c r="BE185"/>
  <c r="BI184"/>
  <c r="BH184"/>
  <c r="BG184"/>
  <c r="BF184"/>
  <c r="BK184"/>
  <c r="J184"/>
  <c r="BE184"/>
  <c r="BI183"/>
  <c r="BH183"/>
  <c r="BG183"/>
  <c r="BF183"/>
  <c r="BK183"/>
  <c r="J183"/>
  <c r="BE183"/>
  <c r="BI182"/>
  <c r="BH182"/>
  <c r="BG182"/>
  <c r="BF182"/>
  <c r="BK182"/>
  <c r="J182"/>
  <c r="BE182"/>
  <c r="BI181"/>
  <c r="BH181"/>
  <c r="BG181"/>
  <c r="BF181"/>
  <c r="BK181"/>
  <c r="J181"/>
  <c r="BE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89"/>
  <c r="E7"/>
  <c r="E113"/>
  <c i="2" r="J37"/>
  <c r="J36"/>
  <c i="1" r="AY95"/>
  <c i="2" r="J35"/>
  <c i="1" r="AX95"/>
  <c i="2" r="BI205"/>
  <c r="BH205"/>
  <c r="BG205"/>
  <c r="BF205"/>
  <c r="BK205"/>
  <c r="J205"/>
  <c r="BE205"/>
  <c r="BI204"/>
  <c r="BH204"/>
  <c r="BG204"/>
  <c r="BF204"/>
  <c r="BK204"/>
  <c r="J204"/>
  <c r="BE204"/>
  <c r="BI203"/>
  <c r="BH203"/>
  <c r="BG203"/>
  <c r="BF203"/>
  <c r="BK203"/>
  <c r="J203"/>
  <c r="BE203"/>
  <c r="BI202"/>
  <c r="BH202"/>
  <c r="BG202"/>
  <c r="BF202"/>
  <c r="BK202"/>
  <c r="J202"/>
  <c r="BE202"/>
  <c r="BI201"/>
  <c r="BH201"/>
  <c r="BG201"/>
  <c r="BF201"/>
  <c r="BK201"/>
  <c r="J201"/>
  <c r="BE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85"/>
  <c i="1" r="L90"/>
  <c r="AM90"/>
  <c r="AM89"/>
  <c r="L89"/>
  <c r="AM87"/>
  <c r="L87"/>
  <c r="L85"/>
  <c r="L84"/>
  <c i="4" r="BK134"/>
  <c r="J134"/>
  <c r="BK132"/>
  <c r="J132"/>
  <c r="J131"/>
  <c r="J129"/>
  <c r="BK127"/>
  <c r="BK125"/>
  <c i="3" r="BK178"/>
  <c r="J176"/>
  <c r="BK175"/>
  <c r="BK171"/>
  <c r="BK168"/>
  <c r="J163"/>
  <c r="BK159"/>
  <c r="J154"/>
  <c r="BK149"/>
  <c r="BK140"/>
  <c r="J129"/>
  <c i="2" r="J196"/>
  <c r="J184"/>
  <c r="BK170"/>
  <c r="BK169"/>
  <c r="BK168"/>
  <c r="BK166"/>
  <c r="J165"/>
  <c r="J158"/>
  <c r="BK154"/>
  <c r="BK151"/>
  <c r="J147"/>
  <c r="J138"/>
  <c r="J137"/>
  <c i="4" r="BK131"/>
  <c r="BK129"/>
  <c r="J127"/>
  <c r="BK126"/>
  <c i="3" r="BK173"/>
  <c r="BK172"/>
  <c r="J170"/>
  <c r="BK167"/>
  <c r="BK166"/>
  <c r="BK164"/>
  <c r="J162"/>
  <c r="J158"/>
  <c r="BK156"/>
  <c r="BK152"/>
  <c r="BK150"/>
  <c r="BK148"/>
  <c r="J140"/>
  <c r="J138"/>
  <c i="2" r="J186"/>
  <c r="J178"/>
  <c r="BK173"/>
  <c r="J145"/>
  <c r="J129"/>
  <c i="4" r="J126"/>
  <c r="J125"/>
  <c i="3" r="BK179"/>
  <c r="BK174"/>
  <c r="J172"/>
  <c r="J167"/>
  <c r="J165"/>
  <c r="J161"/>
  <c r="BK160"/>
  <c r="J150"/>
  <c r="BK147"/>
  <c r="BK144"/>
  <c r="BK142"/>
  <c r="J133"/>
  <c r="BK131"/>
  <c i="2" r="J168"/>
  <c r="J167"/>
  <c r="J151"/>
  <c r="BK143"/>
  <c r="BK142"/>
  <c r="J139"/>
  <c r="BK127"/>
  <c i="3" r="J179"/>
  <c r="J173"/>
  <c r="J171"/>
  <c r="J166"/>
  <c r="BK165"/>
  <c r="BK162"/>
  <c r="BK161"/>
  <c r="J156"/>
  <c r="J155"/>
  <c r="BK154"/>
  <c r="J147"/>
  <c r="J146"/>
  <c r="BK145"/>
  <c r="J144"/>
  <c r="BK141"/>
  <c r="BK138"/>
  <c r="BK137"/>
  <c r="J128"/>
  <c i="2" r="BK195"/>
  <c r="J188"/>
  <c r="BK181"/>
  <c r="BK180"/>
  <c r="BK177"/>
  <c r="J161"/>
  <c r="BK160"/>
  <c r="BK155"/>
  <c r="J149"/>
  <c r="BK148"/>
  <c r="J146"/>
  <c r="J135"/>
  <c r="BK134"/>
  <c r="BK132"/>
  <c i="3" r="J164"/>
  <c r="BK163"/>
  <c r="BK158"/>
  <c r="BK155"/>
  <c r="J152"/>
  <c r="BK146"/>
  <c r="J142"/>
  <c r="J141"/>
  <c r="BK139"/>
  <c r="BK134"/>
  <c r="J132"/>
  <c r="BK130"/>
  <c r="BK128"/>
  <c i="2" r="BK174"/>
  <c r="BK171"/>
  <c r="J171"/>
  <c r="J170"/>
  <c r="J169"/>
  <c r="J156"/>
  <c r="J155"/>
  <c r="J150"/>
  <c r="J141"/>
  <c r="BK138"/>
  <c r="BK137"/>
  <c r="BK136"/>
  <c r="J130"/>
  <c i="1" r="AS94"/>
  <c i="3" r="BK176"/>
  <c r="J175"/>
  <c r="J174"/>
  <c r="BK170"/>
  <c r="J168"/>
  <c r="J160"/>
  <c r="J159"/>
  <c r="J157"/>
  <c r="J149"/>
  <c r="J148"/>
  <c r="BK135"/>
  <c r="BK127"/>
  <c r="J126"/>
  <c i="2" r="BK194"/>
  <c r="J193"/>
  <c r="BK186"/>
  <c r="J185"/>
  <c r="BK184"/>
  <c r="BK182"/>
  <c r="BK179"/>
  <c r="J153"/>
  <c r="BK145"/>
  <c r="J136"/>
  <c r="J132"/>
  <c i="3" r="BK157"/>
  <c r="J151"/>
  <c r="BK136"/>
  <c r="J135"/>
  <c r="J134"/>
  <c r="J131"/>
  <c r="J130"/>
  <c r="BK129"/>
  <c i="2" r="BK199"/>
  <c r="BK198"/>
  <c r="BK196"/>
  <c r="J195"/>
  <c r="J191"/>
  <c r="BK187"/>
  <c r="BK178"/>
  <c r="J176"/>
  <c r="J175"/>
  <c r="J173"/>
  <c r="J166"/>
  <c r="BK165"/>
  <c r="J162"/>
  <c r="BK157"/>
  <c r="J154"/>
  <c r="BK153"/>
  <c r="BK149"/>
  <c r="BK147"/>
  <c r="BK140"/>
  <c r="BK139"/>
  <c r="J134"/>
  <c i="3" r="BK151"/>
  <c r="J145"/>
  <c r="J139"/>
  <c r="J137"/>
  <c r="J136"/>
  <c r="BK133"/>
  <c r="BK132"/>
  <c i="2" r="J198"/>
  <c r="J194"/>
  <c r="BK192"/>
  <c r="BK191"/>
  <c r="BK190"/>
  <c r="BK185"/>
  <c r="J164"/>
  <c r="BK162"/>
  <c r="BK159"/>
  <c r="BK158"/>
  <c r="BK150"/>
  <c r="BK133"/>
  <c r="BK131"/>
  <c r="BK130"/>
  <c r="BK129"/>
  <c r="J128"/>
  <c i="3" r="J178"/>
  <c r="J127"/>
  <c r="BK126"/>
  <c i="2" r="J199"/>
  <c r="BK193"/>
  <c r="J192"/>
  <c r="J180"/>
  <c r="J179"/>
  <c r="J174"/>
  <c r="J160"/>
  <c r="BK144"/>
  <c r="J143"/>
  <c r="BK135"/>
  <c r="J133"/>
  <c r="J131"/>
  <c r="BK188"/>
  <c r="J187"/>
  <c r="BK183"/>
  <c r="BK176"/>
  <c r="BK167"/>
  <c r="BK164"/>
  <c r="BK156"/>
  <c r="J148"/>
  <c r="J144"/>
  <c r="J183"/>
  <c r="J182"/>
  <c r="J181"/>
  <c r="BK175"/>
  <c r="BK161"/>
  <c r="J159"/>
  <c r="BK146"/>
  <c r="BK141"/>
  <c r="J140"/>
  <c r="J190"/>
  <c r="J177"/>
  <c r="J157"/>
  <c r="J142"/>
  <c r="BK128"/>
  <c r="J127"/>
  <c l="1" r="P152"/>
  <c r="P172"/>
  <c r="BK152"/>
  <c r="J152"/>
  <c r="J99"/>
  <c r="R163"/>
  <c r="BK200"/>
  <c r="J200"/>
  <c r="J104"/>
  <c r="T152"/>
  <c r="T189"/>
  <c r="BK172"/>
  <c r="J172"/>
  <c r="J101"/>
  <c r="T197"/>
  <c i="3" r="R125"/>
  <c i="2" r="BK163"/>
  <c r="J163"/>
  <c r="J100"/>
  <c r="R189"/>
  <c r="T126"/>
  <c r="P163"/>
  <c r="P189"/>
  <c r="R126"/>
  <c r="R172"/>
  <c r="P197"/>
  <c i="3" r="T143"/>
  <c r="P177"/>
  <c i="2" r="BK126"/>
  <c r="J126"/>
  <c r="J98"/>
  <c r="T172"/>
  <c r="R197"/>
  <c i="3" r="P125"/>
  <c r="BK153"/>
  <c r="J153"/>
  <c r="J100"/>
  <c r="R153"/>
  <c r="P169"/>
  <c r="BK177"/>
  <c r="J177"/>
  <c r="J102"/>
  <c r="R177"/>
  <c i="2" r="R152"/>
  <c r="BK189"/>
  <c r="J189"/>
  <c r="J102"/>
  <c i="3" r="BK125"/>
  <c r="BK124"/>
  <c r="J124"/>
  <c r="J97"/>
  <c r="BK143"/>
  <c r="J143"/>
  <c r="J99"/>
  <c r="P143"/>
  <c r="P153"/>
  <c r="BK169"/>
  <c r="J169"/>
  <c r="J101"/>
  <c r="R169"/>
  <c r="BK180"/>
  <c r="J180"/>
  <c r="J103"/>
  <c i="4" r="R124"/>
  <c i="2" r="P126"/>
  <c r="P125"/>
  <c r="P124"/>
  <c i="1" r="AU95"/>
  <c i="2" r="T163"/>
  <c r="BK197"/>
  <c r="J197"/>
  <c r="J103"/>
  <c i="3" r="T125"/>
  <c r="T124"/>
  <c r="T123"/>
  <c r="R143"/>
  <c r="T153"/>
  <c r="T169"/>
  <c r="T177"/>
  <c i="4" r="BK124"/>
  <c r="J124"/>
  <c r="J98"/>
  <c r="P124"/>
  <c r="P123"/>
  <c r="P122"/>
  <c i="1" r="AU97"/>
  <c i="4" r="T124"/>
  <c r="T123"/>
  <c r="T122"/>
  <c r="BK130"/>
  <c r="J130"/>
  <c r="J100"/>
  <c r="P130"/>
  <c r="R130"/>
  <c r="T130"/>
  <c r="BK135"/>
  <c r="J135"/>
  <c r="J102"/>
  <c i="2" r="BE129"/>
  <c r="BE131"/>
  <c r="BE139"/>
  <c r="BE144"/>
  <c r="BE160"/>
  <c r="BE195"/>
  <c r="F92"/>
  <c r="BE173"/>
  <c r="BE175"/>
  <c r="BE184"/>
  <c r="BE186"/>
  <c r="F91"/>
  <c r="BE127"/>
  <c r="BE137"/>
  <c r="BE140"/>
  <c r="BE177"/>
  <c i="3" r="F91"/>
  <c r="BE127"/>
  <c i="2" r="E114"/>
  <c r="BE138"/>
  <c r="BE149"/>
  <c r="BE153"/>
  <c r="BE164"/>
  <c r="BE181"/>
  <c i="3" r="J117"/>
  <c r="BE128"/>
  <c r="BE133"/>
  <c i="2" r="BE134"/>
  <c r="BE146"/>
  <c r="BE154"/>
  <c r="BE188"/>
  <c i="3" r="E85"/>
  <c r="BE126"/>
  <c r="BE149"/>
  <c i="2" r="J92"/>
  <c r="BE155"/>
  <c r="BE167"/>
  <c r="BE179"/>
  <c r="BE183"/>
  <c i="3" r="BE141"/>
  <c r="BE145"/>
  <c r="BE152"/>
  <c i="2" r="BE135"/>
  <c r="BE148"/>
  <c r="BE158"/>
  <c r="BE165"/>
  <c r="BE174"/>
  <c i="3" r="BE129"/>
  <c r="BE130"/>
  <c r="BE134"/>
  <c r="BE142"/>
  <c r="BE158"/>
  <c r="BE178"/>
  <c r="BE179"/>
  <c i="4" r="F91"/>
  <c r="F119"/>
  <c i="2" r="BE133"/>
  <c r="BE151"/>
  <c r="BE157"/>
  <c r="BE168"/>
  <c r="BE169"/>
  <c r="BE170"/>
  <c r="BE171"/>
  <c r="BE180"/>
  <c r="BE185"/>
  <c r="BE199"/>
  <c i="3" r="BE144"/>
  <c r="BE147"/>
  <c r="BE150"/>
  <c r="BE157"/>
  <c r="BE161"/>
  <c r="BE162"/>
  <c r="BE168"/>
  <c r="BE172"/>
  <c r="BE173"/>
  <c i="2" r="J120"/>
  <c r="BE128"/>
  <c r="BE130"/>
  <c r="BE150"/>
  <c r="BE156"/>
  <c r="BE162"/>
  <c r="BE166"/>
  <c r="BE178"/>
  <c r="BE192"/>
  <c r="BE196"/>
  <c r="BE198"/>
  <c i="3" r="J92"/>
  <c r="BE148"/>
  <c r="BE151"/>
  <c r="BE160"/>
  <c r="BE175"/>
  <c i="2" r="J89"/>
  <c r="BE136"/>
  <c r="BE145"/>
  <c r="BE159"/>
  <c r="BE187"/>
  <c r="BE190"/>
  <c r="BE194"/>
  <c i="3" r="F120"/>
  <c r="BE136"/>
  <c r="BE139"/>
  <c r="BE140"/>
  <c r="BE146"/>
  <c r="BE154"/>
  <c r="BE156"/>
  <c r="BE159"/>
  <c r="BE164"/>
  <c r="BE171"/>
  <c i="4" r="J89"/>
  <c r="J92"/>
  <c r="J118"/>
  <c i="2" r="BE141"/>
  <c r="BE143"/>
  <c r="BE147"/>
  <c r="BE176"/>
  <c r="BE182"/>
  <c r="BE191"/>
  <c r="BE193"/>
  <c i="3" r="J119"/>
  <c r="BE155"/>
  <c r="BE163"/>
  <c r="BE165"/>
  <c r="BE174"/>
  <c i="4" r="E85"/>
  <c r="BE125"/>
  <c r="BE129"/>
  <c i="2" r="BE132"/>
  <c r="BE142"/>
  <c r="BE161"/>
  <c i="3" r="BE131"/>
  <c r="BE132"/>
  <c r="BE135"/>
  <c r="BE137"/>
  <c r="BE138"/>
  <c r="BE166"/>
  <c r="BE167"/>
  <c r="BE170"/>
  <c r="BE176"/>
  <c i="4" r="BE126"/>
  <c r="BE127"/>
  <c r="BE131"/>
  <c r="BE132"/>
  <c r="BE134"/>
  <c r="BK128"/>
  <c r="J128"/>
  <c r="J99"/>
  <c r="BK133"/>
  <c r="J133"/>
  <c r="J101"/>
  <c i="2" r="J34"/>
  <c i="1" r="AW95"/>
  <c i="4" r="F36"/>
  <c i="1" r="BC97"/>
  <c i="4" r="F35"/>
  <c i="1" r="BB97"/>
  <c i="2" r="F36"/>
  <c i="1" r="BC95"/>
  <c i="3" r="F37"/>
  <c i="1" r="BD96"/>
  <c i="2" r="F37"/>
  <c i="1" r="BD95"/>
  <c i="2" r="F34"/>
  <c i="1" r="BA95"/>
  <c i="2" r="F35"/>
  <c i="1" r="BB95"/>
  <c i="4" r="F34"/>
  <c i="1" r="BA97"/>
  <c i="3" r="F34"/>
  <c i="1" r="BA96"/>
  <c i="3" r="F36"/>
  <c i="1" r="BC96"/>
  <c i="3" r="F35"/>
  <c i="1" r="BB96"/>
  <c i="4" r="F37"/>
  <c i="1" r="BD97"/>
  <c i="3" r="J34"/>
  <c i="1" r="AW96"/>
  <c i="4" r="J34"/>
  <c i="1" r="AW97"/>
  <c i="3" l="1" r="P124"/>
  <c r="P123"/>
  <c i="1" r="AU96"/>
  <c i="2" r="R125"/>
  <c r="R124"/>
  <c i="3" r="R124"/>
  <c r="R123"/>
  <c i="4" r="R123"/>
  <c r="R122"/>
  <c i="2" r="T125"/>
  <c r="T124"/>
  <c r="BK125"/>
  <c r="BK124"/>
  <c r="J124"/>
  <c i="3" r="BK123"/>
  <c r="J123"/>
  <c r="J125"/>
  <c r="J98"/>
  <c i="4" r="BK123"/>
  <c r="J123"/>
  <c r="J97"/>
  <c i="1" r="AU94"/>
  <c i="3" r="J33"/>
  <c i="1" r="AV96"/>
  <c r="AT96"/>
  <c i="2" r="J33"/>
  <c i="1" r="AV95"/>
  <c r="AT95"/>
  <c r="BD94"/>
  <c r="W33"/>
  <c i="4" r="J33"/>
  <c i="1" r="AV97"/>
  <c r="AT97"/>
  <c r="BC94"/>
  <c r="AY94"/>
  <c r="BA94"/>
  <c r="W30"/>
  <c i="4" r="F33"/>
  <c i="1" r="AZ97"/>
  <c i="2" r="J30"/>
  <c i="1" r="AG95"/>
  <c r="AN95"/>
  <c r="BB94"/>
  <c r="W31"/>
  <c i="3" r="J30"/>
  <c i="1" r="AG96"/>
  <c r="AN96"/>
  <c i="2" r="F33"/>
  <c i="1" r="AZ95"/>
  <c i="3" r="F33"/>
  <c i="1" r="AZ96"/>
  <c i="2" l="1" r="J39"/>
  <c i="3" r="J39"/>
  <c i="2" r="J96"/>
  <c r="J125"/>
  <c r="J97"/>
  <c i="3" r="J96"/>
  <c i="4" r="BK122"/>
  <c r="J122"/>
  <c r="J96"/>
  <c i="1" r="AZ94"/>
  <c r="W29"/>
  <c r="W32"/>
  <c r="AX94"/>
  <c r="AW94"/>
  <c r="AK30"/>
  <c l="1" r="AV94"/>
  <c r="AK29"/>
  <c i="4" r="J30"/>
  <c i="1" r="AG97"/>
  <c r="AN97"/>
  <c i="4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<sst xmlns="http://schemas.openxmlformats.org/spreadsheetml/2006/main">
  <si>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</si>
  <si>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</si>
  <si>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</si>
  <si>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</si>
  <si>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</si>
  <si>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{c3e54eb3-41cc-474b-bb66-7836b2125655}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</si>
  <si>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</si>
  <si>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</si>
  <si>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</si>
  <si>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</si>
  <si>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</si>
  <si>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</si>
  <si>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</si>
  <si>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</si>
  <si>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</si>
  <si>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</si>
  <si>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</si>
  <si>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RYCHNOVEK - CHODNÍK PODÉL SILNICE II/285 NA P.P.Č. 10/1 - 1.část</t>
  </si>
  <si>
    <t>KSO:</t>
  </si>
  <si>
    <t>CC-CZ:</t>
  </si>
  <si>
    <t>Místo:</t>
  </si>
  <si>
    <t xml:space="preserve"> </t>
  </si>
  <si>
    <t>Datum:</t>
  </si>
  <si>
    <t>25. 10. 2020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</si>
  <si>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</si>
  <si>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</si>
  <si>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</si>
  <si>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</si>
  <si>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</si>
  <si>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</si>
  <si>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</si>
  <si>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</si>
  <si>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</si>
  <si>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</si>
  <si>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</si>
  <si>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</si>
  <si>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</si>
  <si>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</si>
  <si>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</si>
  <si>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</si>
  <si>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</si>
  <si>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</si>
  <si>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</si>
  <si>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</si>
  <si>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</si>
  <si>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</si>
  <si>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</si>
  <si>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</si>
  <si>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</si>
  <si>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</si>
  <si>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</si>
  <si>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</si>
  <si>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</si>
  <si>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</si>
  <si>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</si>
  <si>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</si>
  <si>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</si>
  <si>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</si>
  <si>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</si>
  <si>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</si>
  <si>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</si>
  <si>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</si>
  <si>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</si>
  <si>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</si>
  <si>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</si>
  <si>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</si>
  <si>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</si>
  <si>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</si>
  <si>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</si>
  <si>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</si>
  <si>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</si>
  <si>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</si>
  <si>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</si>
  <si>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</si>
  <si>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</si>
  <si>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</si>
  <si>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</si>
  <si>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</si>
  <si>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SO101-1</t>
  </si>
  <si>
    <t xml:space="preserve">Nový chodník část.1 - dle projektu </t>
  </si>
  <si>
    <t>STA</t>
  </si>
  <si>
    <t>1</t>
  </si>
  <si>
    <t>{b9f4557a-c30a-44b1-ae8d-ae0c6415c6de}</t>
  </si>
  <si>
    <t>2</t>
  </si>
  <si>
    <t>SO102</t>
  </si>
  <si>
    <t>Oprava stávajícího chodníku po vjezd na p.č.35 k.ú. Rychnovek</t>
  </si>
  <si>
    <t>{8959d53b-5992-4e18-9a60-73b2f835d379}</t>
  </si>
  <si>
    <t>VRN</t>
  </si>
  <si>
    <t>Vedlejší rozpočtové náklady</t>
  </si>
  <si>
    <t>{69bafded-7675-484f-a5eb-7991a33e9e88}</t>
  </si>
  <si>
    <t>KRYCÍ LIST SOUPISU PRACÍ</t>
  </si>
  <si>
    <t>Objekt:</t>
  </si>
  <si>
    <t xml:space="preserve">SO101-1 - Nový chodník část.1 - dle projektu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</si>
  <si>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</si>
  <si>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</si>
  <si>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</si>
  <si>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</si>
  <si>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</si>
  <si>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</si>
  <si>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</si>
  <si>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</si>
  <si>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</si>
  <si>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</si>
  <si>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</si>
  <si>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</si>
  <si>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</si>
  <si>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</si>
  <si>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</si>
  <si>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</si>
  <si>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</si>
  <si>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</si>
  <si>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</si>
  <si>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</si>
  <si>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</si>
  <si>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</si>
  <si>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</si>
  <si>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</si>
  <si>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</si>
  <si>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</si>
  <si>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</si>
  <si>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</si>
  <si>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</si>
  <si>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</si>
  <si>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</si>
  <si>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</si>
  <si>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</si>
  <si>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</si>
  <si>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</si>
  <si>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113106132</t>
  </si>
  <si>
    <t>Rozebrání dlažeb z betonových nebo kamenných dlaždic komunikací pro pěší strojně pl do 50 m2</t>
  </si>
  <si>
    <t>3</t>
  </si>
  <si>
    <t>113106187</t>
  </si>
  <si>
    <t>Rozebrání dlažeb vozovek ze zámkové dlažby s ložem z kameniva strojně pl do 50 m2</t>
  </si>
  <si>
    <t>6</t>
  </si>
  <si>
    <t>113107322</t>
  </si>
  <si>
    <t>Odstranění podkladu z kameniva drceného tl 200 mm strojně pl do 50 m2</t>
  </si>
  <si>
    <t>8</t>
  </si>
  <si>
    <t>5</t>
  </si>
  <si>
    <t>113107324</t>
  </si>
  <si>
    <t>Odstranění podkladu z kameniva drceného tl 400 mm strojně pl do 50 m2</t>
  </si>
  <si>
    <t>10</t>
  </si>
  <si>
    <t>113154114</t>
  </si>
  <si>
    <t>Frézování živičného krytu tl 100 mm pruh š 0,5 m pl do 500 m2 bez překážek v trase</t>
  </si>
  <si>
    <t>12</t>
  </si>
  <si>
    <t>7</t>
  </si>
  <si>
    <t>113202111</t>
  </si>
  <si>
    <t>Vytrhání obrub krajníků obrubníků stojatých</t>
  </si>
  <si>
    <t>m</t>
  </si>
  <si>
    <t>14</t>
  </si>
  <si>
    <t>113204111</t>
  </si>
  <si>
    <t>Vytrhání obrub záhonových</t>
  </si>
  <si>
    <t>16</t>
  </si>
  <si>
    <t>9</t>
  </si>
  <si>
    <t>122201101</t>
  </si>
  <si>
    <t>Odkopávky a prokopávky nezapažené v hornině tř. 3 objem do 100 m3</t>
  </si>
  <si>
    <t>m3</t>
  </si>
  <si>
    <t>18</t>
  </si>
  <si>
    <t>132201101</t>
  </si>
  <si>
    <t>Hloubení rýh š do 600 mm v hornině tř. 3 objemu do 100 m3</t>
  </si>
  <si>
    <t>20</t>
  </si>
  <si>
    <t>11</t>
  </si>
  <si>
    <t>162701105</t>
  </si>
  <si>
    <t>Vodorovné přemístění do 10000 m výkopku/sypaniny z horniny tř. 1 až 4</t>
  </si>
  <si>
    <t>22</t>
  </si>
  <si>
    <t>171201201</t>
  </si>
  <si>
    <t>Uložení sypaniny na skládky</t>
  </si>
  <si>
    <t>24</t>
  </si>
  <si>
    <t>13</t>
  </si>
  <si>
    <t>171201211</t>
  </si>
  <si>
    <t>Poplatek za uložení stavebního odpadu - zeminy a kameniva na skládce</t>
  </si>
  <si>
    <t>t</t>
  </si>
  <si>
    <t>26</t>
  </si>
  <si>
    <t>174101101</t>
  </si>
  <si>
    <t>Zásyp jam, šachet rýh nebo kolem objektů sypaninou se zhutněním</t>
  </si>
  <si>
    <t>28</t>
  </si>
  <si>
    <t>175151101</t>
  </si>
  <si>
    <t>Obsypání potrubí strojně sypaninou bez prohození, uloženou do 3 m</t>
  </si>
  <si>
    <t>30</t>
  </si>
  <si>
    <t>M</t>
  </si>
  <si>
    <t>58331200</t>
  </si>
  <si>
    <t>štěrkopísek netříděný zásypový</t>
  </si>
  <si>
    <t>32</t>
  </si>
  <si>
    <t>17</t>
  </si>
  <si>
    <t>181102302</t>
  </si>
  <si>
    <t>Úprava pláně v zářezech se zhutněním</t>
  </si>
  <si>
    <t>34</t>
  </si>
  <si>
    <t>181111111</t>
  </si>
  <si>
    <t>Plošná úprava terénu do 500 m2 zemina tř 1 až 4 nerovnosti do 100 mm v rovinně a svahu do 1:5</t>
  </si>
  <si>
    <t>36</t>
  </si>
  <si>
    <t>19</t>
  </si>
  <si>
    <t>181301101</t>
  </si>
  <si>
    <t>Rozprostření ornice tl vrstvy do 100 mm pl do 500 m2 v rovině nebo ve svahu do 1:5</t>
  </si>
  <si>
    <t>38</t>
  </si>
  <si>
    <t>10364101</t>
  </si>
  <si>
    <t xml:space="preserve">zemina pro terénní úpravy -  ornice</t>
  </si>
  <si>
    <t>40</t>
  </si>
  <si>
    <t>181411131</t>
  </si>
  <si>
    <t>Založení parkového trávníku výsevem plochy do 1000 m2 v rovině a ve svahu do 1:5</t>
  </si>
  <si>
    <t>42</t>
  </si>
  <si>
    <t>00572420</t>
  </si>
  <si>
    <t>osivo směs travní parková okrasná</t>
  </si>
  <si>
    <t>kg</t>
  </si>
  <si>
    <t>44</t>
  </si>
  <si>
    <t>23</t>
  </si>
  <si>
    <t>184802111</t>
  </si>
  <si>
    <t>Chemické odplevelení před založením kultury nad 20 m2 postřikem na široko v rovině a svahu do 1:5</t>
  </si>
  <si>
    <t>46</t>
  </si>
  <si>
    <t>184802611</t>
  </si>
  <si>
    <t>Chemické odplevelení po založení kultury postřikem na široko v rovině a svahu do 1:5</t>
  </si>
  <si>
    <t>48</t>
  </si>
  <si>
    <t>25</t>
  </si>
  <si>
    <t>185803111</t>
  </si>
  <si>
    <t>Ošetření trávníku shrabáním v rovině a svahu do 1:5</t>
  </si>
  <si>
    <t>50</t>
  </si>
  <si>
    <t>Komunikace pozemní</t>
  </si>
  <si>
    <t>564851111</t>
  </si>
  <si>
    <t>Podklad ze štěrkodrtě ŠD tl 150 mm</t>
  </si>
  <si>
    <t>52</t>
  </si>
  <si>
    <t>27</t>
  </si>
  <si>
    <t>564861111</t>
  </si>
  <si>
    <t>Podklad ze štěrkodrtě ŠD tl 200 mm</t>
  </si>
  <si>
    <t>54</t>
  </si>
  <si>
    <t>567122111</t>
  </si>
  <si>
    <t>Podklad ze směsi stmelené cementem SC C 8/10 (KSC I) tl 120 mm</t>
  </si>
  <si>
    <t>56</t>
  </si>
  <si>
    <t>29</t>
  </si>
  <si>
    <t>573191111</t>
  </si>
  <si>
    <t>Postřik infiltrační kationaktivní emulzí v množství 1 kg/m2</t>
  </si>
  <si>
    <t>58</t>
  </si>
  <si>
    <t>573211109</t>
  </si>
  <si>
    <t>Postřik živičný spojovací z asfaltu v množství 0,50 kg/m2</t>
  </si>
  <si>
    <t>60</t>
  </si>
  <si>
    <t>31</t>
  </si>
  <si>
    <t>577134111</t>
  </si>
  <si>
    <t>Asfaltový beton vrstva obrusná ACO 11 (ABS) tř. I tl 40 mm š do 3 m z nemodifikovaného asfaltu</t>
  </si>
  <si>
    <t>62</t>
  </si>
  <si>
    <t>577155112</t>
  </si>
  <si>
    <t>Asfaltový beton vrstva ložní ACL 16 (ABH) tl 60 mm š do 3 m z nemodifikovaného asfaltu</t>
  </si>
  <si>
    <t>64</t>
  </si>
  <si>
    <t>33</t>
  </si>
  <si>
    <t>596211110</t>
  </si>
  <si>
    <t>Kladení zámkové dlažby komunikací pro pěší tl 60 mm skupiny A pl do 50 m2</t>
  </si>
  <si>
    <t>66</t>
  </si>
  <si>
    <t>59245212</t>
  </si>
  <si>
    <t>dlažba zámková tvaru I 196x161x60mm přírodní</t>
  </si>
  <si>
    <t>68</t>
  </si>
  <si>
    <t>35</t>
  </si>
  <si>
    <t>59245006</t>
  </si>
  <si>
    <t>dlažba skladebná betonová pro nevidomé 200x100x60mm barevná červená</t>
  </si>
  <si>
    <t>70</t>
  </si>
  <si>
    <t>Trubní vedení</t>
  </si>
  <si>
    <t>871353121</t>
  </si>
  <si>
    <t>Montáž kanalizačního potrubí z PVC těsněné gumovým kroužkem otevřený výkop sklon do 20 % DN 200</t>
  </si>
  <si>
    <t>72</t>
  </si>
  <si>
    <t>37</t>
  </si>
  <si>
    <t>28611136</t>
  </si>
  <si>
    <t>trubka kanalizační PVC DN 200x1000 mm SN4</t>
  </si>
  <si>
    <t>74</t>
  </si>
  <si>
    <t>89-2</t>
  </si>
  <si>
    <t>napojení vpustí na stávající šachty, a přípojky</t>
  </si>
  <si>
    <t>kus</t>
  </si>
  <si>
    <t>76</t>
  </si>
  <si>
    <t>39</t>
  </si>
  <si>
    <t>89--4</t>
  </si>
  <si>
    <t>zrušení stávajících vpustí, zaslepení přípojek</t>
  </si>
  <si>
    <t>78</t>
  </si>
  <si>
    <t>895941111</t>
  </si>
  <si>
    <t>Zřízení vpusti kanalizační uliční z betonových dílců typ UV-50 normální</t>
  </si>
  <si>
    <t>80</t>
  </si>
  <si>
    <t>41</t>
  </si>
  <si>
    <t>5922-</t>
  </si>
  <si>
    <t>vpusť uliční skruž betonová - komletní: dno, skruže, mříž, koš, rám ...</t>
  </si>
  <si>
    <t>82</t>
  </si>
  <si>
    <t>899331111</t>
  </si>
  <si>
    <t>Výšková úprava uličního vstupu nebo vpusti do 200 mm zvýšením poklopu</t>
  </si>
  <si>
    <t>84</t>
  </si>
  <si>
    <t>43</t>
  </si>
  <si>
    <t>899431111</t>
  </si>
  <si>
    <t>Výšková úprava uličního vstupu nebo vpusti do 200 mm zvýšením krycího hrnce, šoupěte nebo hydrantu</t>
  </si>
  <si>
    <t>86</t>
  </si>
  <si>
    <t>Ostatní konstrukce a práce, bourání</t>
  </si>
  <si>
    <t>914111111-1</t>
  </si>
  <si>
    <t>Montáž svislé dopravní značky do velikosti 1 m2 objímkami na sloupek nebo konzolu - přesun stávajících</t>
  </si>
  <si>
    <t>88</t>
  </si>
  <si>
    <t>45</t>
  </si>
  <si>
    <t>914511112</t>
  </si>
  <si>
    <t>Montáž sloupku dopravních značek délky do 3,5 m s betonovým základem a patkou</t>
  </si>
  <si>
    <t>90</t>
  </si>
  <si>
    <t>40445225</t>
  </si>
  <si>
    <t>sloupek pro dopravní značku Zn D 60mm v 3,5m</t>
  </si>
  <si>
    <t>92</t>
  </si>
  <si>
    <t>47</t>
  </si>
  <si>
    <t>40445240</t>
  </si>
  <si>
    <t>patka pro sloupek Al D 60mm</t>
  </si>
  <si>
    <t>94</t>
  </si>
  <si>
    <t>40445253</t>
  </si>
  <si>
    <t>víčko plastové na sloupek D 60mm</t>
  </si>
  <si>
    <t>96</t>
  </si>
  <si>
    <t>49</t>
  </si>
  <si>
    <t>40445256</t>
  </si>
  <si>
    <t>svorka upínací na sloupek dopravní značky D 60mm</t>
  </si>
  <si>
    <t>98</t>
  </si>
  <si>
    <t>916131213</t>
  </si>
  <si>
    <t>Osazení silničního obrubníku betonového stojatého s boční opěrou do lože z betonu prostého</t>
  </si>
  <si>
    <t>100</t>
  </si>
  <si>
    <t>51</t>
  </si>
  <si>
    <t>59217031</t>
  </si>
  <si>
    <t>obrubník betonový silniční 1000x150x250mm</t>
  </si>
  <si>
    <t>102</t>
  </si>
  <si>
    <t>59217030</t>
  </si>
  <si>
    <t>obrubník betonový silniční přechodový 1000x150x150-250mm</t>
  </si>
  <si>
    <t>104</t>
  </si>
  <si>
    <t>53</t>
  </si>
  <si>
    <t>59217029</t>
  </si>
  <si>
    <t>obrubník betonový silniční nájezdový 1000x150x150mm</t>
  </si>
  <si>
    <t>106</t>
  </si>
  <si>
    <t>916231213</t>
  </si>
  <si>
    <t>Osazení chodníkového obrubníku betonového stojatého s boční opěrou do lože z betonu prostého</t>
  </si>
  <si>
    <t>108</t>
  </si>
  <si>
    <t>55</t>
  </si>
  <si>
    <t>59217012</t>
  </si>
  <si>
    <t>obrubník betonový zahradní 500x80x250mm</t>
  </si>
  <si>
    <t>110</t>
  </si>
  <si>
    <t>919732221</t>
  </si>
  <si>
    <t>Styčná spára napojení nového živičného povrchu na stávající za tepla š 15 mm hl 25 mm bez prořezání</t>
  </si>
  <si>
    <t>112</t>
  </si>
  <si>
    <t>57</t>
  </si>
  <si>
    <t>919735112</t>
  </si>
  <si>
    <t>Řezání stávajícího živičného krytu hl do 100 mm</t>
  </si>
  <si>
    <t>114</t>
  </si>
  <si>
    <t>966006132</t>
  </si>
  <si>
    <t>Odstranění značek dopravních nebo orientačních se sloupky s betonovými patkami</t>
  </si>
  <si>
    <t>116</t>
  </si>
  <si>
    <t>59</t>
  </si>
  <si>
    <t>966006211</t>
  </si>
  <si>
    <t>Odstranění svislých dopravních značek ze sloupů, sloupků nebo konzol</t>
  </si>
  <si>
    <t>118</t>
  </si>
  <si>
    <t>997</t>
  </si>
  <si>
    <t>Přesun sutě</t>
  </si>
  <si>
    <t>997221551</t>
  </si>
  <si>
    <t>Vodorovná doprava suti ze sypkých materiálů do 1 km</t>
  </si>
  <si>
    <t>120</t>
  </si>
  <si>
    <t>61</t>
  </si>
  <si>
    <t>997221559</t>
  </si>
  <si>
    <t>Příplatek ZKD 1 km u vodorovné dopravy suti ze sypkých materiálů</t>
  </si>
  <si>
    <t>122</t>
  </si>
  <si>
    <t>997221561</t>
  </si>
  <si>
    <t>Vodorovná doprava suti z kusových materiálů do 1 km</t>
  </si>
  <si>
    <t>124</t>
  </si>
  <si>
    <t>63</t>
  </si>
  <si>
    <t>997221569</t>
  </si>
  <si>
    <t>Příplatek ZKD 1 km u vodorovné dopravy suti z kusových materiálů</t>
  </si>
  <si>
    <t>126</t>
  </si>
  <si>
    <t>997221815</t>
  </si>
  <si>
    <t>Poplatek za uložení na skládce (skládkovné) stavebního odpadu betonového kód odpadu 170 101</t>
  </si>
  <si>
    <t>128</t>
  </si>
  <si>
    <t>65</t>
  </si>
  <si>
    <t>997221845</t>
  </si>
  <si>
    <t>Poplatek za uložení na skládce (skládkovné) odpadu asfaltového bez dehtu kód odpadu 170 302</t>
  </si>
  <si>
    <t>130</t>
  </si>
  <si>
    <t>997221855</t>
  </si>
  <si>
    <t>Poplatek za uložení na skládce (skládkovné) zeminy a kameniva kód odpadu 170 504</t>
  </si>
  <si>
    <t>132</t>
  </si>
  <si>
    <t>998</t>
  </si>
  <si>
    <t>Přesun hmot</t>
  </si>
  <si>
    <t>67</t>
  </si>
  <si>
    <t>998223011</t>
  </si>
  <si>
    <t>Přesun hmot pro pozemní komunikace s krytem dlážděným</t>
  </si>
  <si>
    <t>134</t>
  </si>
  <si>
    <t>998225111</t>
  </si>
  <si>
    <t>Přesun hmot pro pozemní komunikace s krytem z kamene, monolitickým betonovým nebo živičným</t>
  </si>
  <si>
    <t>-2005916197</t>
  </si>
  <si>
    <t>VP</t>
  </si>
  <si>
    <t xml:space="preserve">  Vícepráce</t>
  </si>
  <si>
    <t>PN</t>
  </si>
  <si>
    <t>SO102 - Oprava stávajícího chodníku po vjezd na p.č.35 k.ú. Rychnovek</t>
  </si>
  <si>
    <t>113106142</t>
  </si>
  <si>
    <t>Rozebrání dlažeb z betonových nebo kamenných dlaždic komunikací pro pěší strojně pl přes 50 m2</t>
  </si>
  <si>
    <t>-398295887</t>
  </si>
  <si>
    <t>113107162</t>
  </si>
  <si>
    <t>Odstranění podkladu z kameniva drceného tl 200 mm strojně pl přes 50 do 200 m2</t>
  </si>
  <si>
    <t>1671661517</t>
  </si>
  <si>
    <t>113107342</t>
  </si>
  <si>
    <t>Odstranění podkladu živičného tl 100 mm strojně pl do 50 m2</t>
  </si>
  <si>
    <t>-373502049</t>
  </si>
  <si>
    <t xml:space="preserve">zemina pro terénní úpravy -  ornice cena 0 Kč (použita z odtěžení, zbylé dodá obec Rychnovek)</t>
  </si>
  <si>
    <t>914111111</t>
  </si>
  <si>
    <t>Montáž svislé dopravní značky do velikosti 1 m2 objímkami na sloupek nebo konzolu</t>
  </si>
  <si>
    <t>255569266</t>
  </si>
  <si>
    <t>40445621</t>
  </si>
  <si>
    <t>informativní značky provozní IP1-IP3, IP4b-IP7, IP10a, b 500x500mm</t>
  </si>
  <si>
    <t>-859148422</t>
  </si>
  <si>
    <t>-824591883</t>
  </si>
  <si>
    <t>586131251</t>
  </si>
  <si>
    <t>1014883544</t>
  </si>
  <si>
    <t>-508933684</t>
  </si>
  <si>
    <t>-1986415002</t>
  </si>
  <si>
    <t>1113631416</t>
  </si>
  <si>
    <t>VRN - Vedlejší rozpočtové náklady</t>
  </si>
  <si>
    <t xml:space="preserve">VRN - Vedlejší rozpočtové náklady   </t>
  </si>
  <si>
    <t xml:space="preserve">    VRN1 - Průzkumné, geodetické a projektové práce   </t>
  </si>
  <si>
    <t xml:space="preserve">    VRN3 - Zařízení staveniště   </t>
  </si>
  <si>
    <t xml:space="preserve">    VRN7 - Provozní vlivy   </t>
  </si>
  <si>
    <t xml:space="preserve">    VRN9 - Ostatní náklady   </t>
  </si>
  <si>
    <t xml:space="preserve">Vedlejší rozpočtové náklady   </t>
  </si>
  <si>
    <t>VRN1</t>
  </si>
  <si>
    <t xml:space="preserve">Průzkumné, geodetické a projektové práce   </t>
  </si>
  <si>
    <t>012203000</t>
  </si>
  <si>
    <t>Geodetické práce při provádění stavby</t>
  </si>
  <si>
    <t>soub</t>
  </si>
  <si>
    <t>860389549</t>
  </si>
  <si>
    <t>012303000</t>
  </si>
  <si>
    <t>Geodetické práce po výstavbě</t>
  </si>
  <si>
    <t>1310425441</t>
  </si>
  <si>
    <t>013254000-1</t>
  </si>
  <si>
    <t>Dokumentace skutečného provedení stavby (3x tištěná,CD)</t>
  </si>
  <si>
    <t>631042915</t>
  </si>
  <si>
    <t>VRN3</t>
  </si>
  <si>
    <t xml:space="preserve">Zařízení staveniště   </t>
  </si>
  <si>
    <t>030001000</t>
  </si>
  <si>
    <t>Zařízení staveniště</t>
  </si>
  <si>
    <t>-16808558</t>
  </si>
  <si>
    <t>VRN7</t>
  </si>
  <si>
    <t xml:space="preserve">Provozní vlivy   </t>
  </si>
  <si>
    <t>072002000-1</t>
  </si>
  <si>
    <t>Přechodné dopravní značení, projednání</t>
  </si>
  <si>
    <t>-1155722514</t>
  </si>
  <si>
    <t>072002000-2</t>
  </si>
  <si>
    <t>Přechodné dopravní značení - značky, instalace, údržba</t>
  </si>
  <si>
    <t>ks</t>
  </si>
  <si>
    <t>-1592710059</t>
  </si>
  <si>
    <t>VRN9</t>
  </si>
  <si>
    <t xml:space="preserve">Ostatní náklady   </t>
  </si>
  <si>
    <t>090001000-1</t>
  </si>
  <si>
    <t>Vytyčení stávajících sítí</t>
  </si>
  <si>
    <t>1396086872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</si>
</sst>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RYCHNOVEK - CHODNÍK PODÉL SILNICE II/285 NA P.P.Č. 10/1 - 1.část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'SO101-1 - Nový chodník čá...'!J30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'SO101-1 - Nový chodník čá...'!P124</f>
        <v>0</v>
      </c>
      <c r="AV95" s="125">
        <f>'SO101-1 - Nový chodník čá...'!J33</f>
        <v>0</v>
      </c>
      <c r="AW95" s="125">
        <f>'SO101-1 - Nový chodník čá...'!J34</f>
        <v>0</v>
      </c>
      <c r="AX95" s="125">
        <f>'SO101-1 - Nový chodník čá...'!J35</f>
        <v>0</v>
      </c>
      <c r="AY95" s="125">
        <f>'SO101-1 - Nový chodník čá...'!J36</f>
        <v>0</v>
      </c>
      <c r="AZ95" s="125">
        <f>'SO101-1 - Nový chodník čá...'!F33</f>
        <v>0</v>
      </c>
      <c r="BA95" s="125">
        <f>'SO101-1 - Nový chodník čá...'!F34</f>
        <v>0</v>
      </c>
      <c r="BB95" s="125">
        <f>'SO101-1 - Nový chodník čá...'!F35</f>
        <v>0</v>
      </c>
      <c r="BC95" s="125">
        <f>'SO101-1 - Nový chodník čá...'!F36</f>
        <v>0</v>
      </c>
      <c r="BD95" s="127">
        <f>'SO101-1 - Nový chodník čá...'!F37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'SO102 - Oprava stávajícíh...'!J30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'SO102 - Oprava stávajícíh...'!P123</f>
        <v>0</v>
      </c>
      <c r="AV96" s="125">
        <f>'SO102 - Oprava stávajícíh...'!J33</f>
        <v>0</v>
      </c>
      <c r="AW96" s="125">
        <f>'SO102 - Oprava stávajícíh...'!J34</f>
        <v>0</v>
      </c>
      <c r="AX96" s="125">
        <f>'SO102 - Oprava stávajícíh...'!J35</f>
        <v>0</v>
      </c>
      <c r="AY96" s="125">
        <f>'SO102 - Oprava stávajícíh...'!J36</f>
        <v>0</v>
      </c>
      <c r="AZ96" s="125">
        <f>'SO102 - Oprava stávajícíh...'!F33</f>
        <v>0</v>
      </c>
      <c r="BA96" s="125">
        <f>'SO102 - Oprava stávajícíh...'!F34</f>
        <v>0</v>
      </c>
      <c r="BB96" s="125">
        <f>'SO102 - Oprava stávajícíh...'!F35</f>
        <v>0</v>
      </c>
      <c r="BC96" s="125">
        <f>'SO102 - Oprava stávajícíh...'!F36</f>
        <v>0</v>
      </c>
      <c r="BD96" s="127">
        <f>'SO102 - Oprava stávajícíh...'!F37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Vedlejší rozpočtové...'!J30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'VRN - Vedlejší rozpočtové...'!P122</f>
        <v>0</v>
      </c>
      <c r="AV97" s="130">
        <f>'VRN - Vedlejší rozpočtové...'!J33</f>
        <v>0</v>
      </c>
      <c r="AW97" s="130">
        <f>'VRN - Vedlejší rozpočtové...'!J34</f>
        <v>0</v>
      </c>
      <c r="AX97" s="130">
        <f>'VRN - Vedlejší rozpočtové...'!J35</f>
        <v>0</v>
      </c>
      <c r="AY97" s="130">
        <f>'VRN - Vedlejší rozpočtové...'!J36</f>
        <v>0</v>
      </c>
      <c r="AZ97" s="130">
        <f>'VRN - Vedlejší rozpočtové...'!F33</f>
        <v>0</v>
      </c>
      <c r="BA97" s="130">
        <f>'VRN - Vedlejší rozpočtové...'!F34</f>
        <v>0</v>
      </c>
      <c r="BB97" s="130">
        <f>'VRN - Vedlejší rozpočtové...'!F35</f>
        <v>0</v>
      </c>
      <c r="BC97" s="130">
        <f>'VRN - Vedlejší rozpočtové...'!F36</f>
        <v>0</v>
      </c>
      <c r="BD97" s="132">
        <f>'VRN - Vedlejší rozpočtové...'!F37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EM7nf7acs2TcpAfqhN84ZIB72VQqAY3pm35zzRSTCJez/4n3BVNQNr4SiKWglaD0tmiB2PxCVULgPaoZs4dKHw==" hashValue="Y+ZWIW7DBM3ROHch20vOOPBoTR/QyVT3tz6muXt9pJMioB8z66xtEc3fHwMEGC52TIKKPfviL2ENeqN/KsOVP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101-1 - Nový chodník čá...'!C2" display="/"/>
    <hyperlink ref="A96" location="'SO102 - Oprava stávajícíh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hidden="1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RYCHNOVEK - CHODNÍK PODÉL SILNICE II/285 NA P.P.Č. 10/1 - 1.část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ROUND((ROUND((SUM(BE124:BE199)),  2) + SUM(BE201:BE205)), 2)</f>
        <v>0</v>
      </c>
      <c r="G33" s="35"/>
      <c r="H33" s="35"/>
      <c r="I33" s="152">
        <v>0.20999999999999999</v>
      </c>
      <c r="J33" s="151">
        <f>ROUND((ROUND(((SUM(BE124:BE199))*I33),  2) + (SUM(BE201:BE205)*I33)),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39</v>
      </c>
      <c r="F34" s="151">
        <f>ROUND((ROUND((SUM(BF124:BF199)),  2) + SUM(BF201:BF205)), 2)</f>
        <v>0</v>
      </c>
      <c r="G34" s="35"/>
      <c r="H34" s="35"/>
      <c r="I34" s="152">
        <v>0.14999999999999999</v>
      </c>
      <c r="J34" s="151">
        <f>ROUND((ROUND(((SUM(BF124:BF199))*I34),  2) + (SUM(BF201:BF205)*I34)),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ROUND((ROUND((SUM(BG124:BG199)),  2) + SUM(BG201:BG205)),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ROUND((ROUND((SUM(BH124:BH199)),  2) + SUM(BH201:BH205)),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ROUND((ROUND((SUM(BI124:BI199)),  2) + SUM(BI201:BI205)),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RYCHNOVEK - CHODNÍK PODÉL SILNICE II/285 NA P.P.Č. 10/1 - 1.část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 xml:space="preserve">SO101-1 - Nový chodník část.1 - dle projektu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hidden="1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J163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J172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J189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104</v>
      </c>
      <c r="E103" s="185"/>
      <c r="F103" s="185"/>
      <c r="G103" s="185"/>
      <c r="H103" s="185"/>
      <c r="I103" s="185"/>
      <c r="J103" s="186">
        <f>J197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1.84" customHeight="1">
      <c r="A104" s="9"/>
      <c r="B104" s="176"/>
      <c r="C104" s="177"/>
      <c r="D104" s="188" t="s">
        <v>105</v>
      </c>
      <c r="E104" s="177"/>
      <c r="F104" s="177"/>
      <c r="G104" s="177"/>
      <c r="H104" s="177"/>
      <c r="I104" s="177"/>
      <c r="J104" s="189">
        <f>J200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RYCHNOVEK - CHODNÍK PODÉL SILNICE II/285 NA P.P.Č. 10/1 - 1.část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 xml:space="preserve">SO101-1 - Nový chodník část.1 - dle projektu 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25. 10. 2020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0"/>
      <c r="B123" s="191"/>
      <c r="C123" s="192" t="s">
        <v>107</v>
      </c>
      <c r="D123" s="193" t="s">
        <v>58</v>
      </c>
      <c r="E123" s="193" t="s">
        <v>54</v>
      </c>
      <c r="F123" s="193" t="s">
        <v>55</v>
      </c>
      <c r="G123" s="193" t="s">
        <v>108</v>
      </c>
      <c r="H123" s="193" t="s">
        <v>109</v>
      </c>
      <c r="I123" s="193" t="s">
        <v>110</v>
      </c>
      <c r="J123" s="194" t="s">
        <v>95</v>
      </c>
      <c r="K123" s="195" t="s">
        <v>111</v>
      </c>
      <c r="L123" s="196"/>
      <c r="M123" s="97" t="s">
        <v>1</v>
      </c>
      <c r="N123" s="98" t="s">
        <v>37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7">
        <f>BK124</f>
        <v>0</v>
      </c>
      <c r="K124" s="37"/>
      <c r="L124" s="41"/>
      <c r="M124" s="100"/>
      <c r="N124" s="198"/>
      <c r="O124" s="101"/>
      <c r="P124" s="199">
        <f>P125+P200</f>
        <v>0</v>
      </c>
      <c r="Q124" s="101"/>
      <c r="R124" s="199">
        <f>R125+R200</f>
        <v>142.589305</v>
      </c>
      <c r="S124" s="101"/>
      <c r="T124" s="200">
        <f>T125+T200</f>
        <v>118.157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97</v>
      </c>
      <c r="BK124" s="201">
        <f>BK125+BK200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119</v>
      </c>
      <c r="F125" s="205" t="s">
        <v>120</v>
      </c>
      <c r="G125" s="203"/>
      <c r="H125" s="203"/>
      <c r="I125" s="206"/>
      <c r="J125" s="189">
        <f>BK125</f>
        <v>0</v>
      </c>
      <c r="K125" s="203"/>
      <c r="L125" s="207"/>
      <c r="M125" s="208"/>
      <c r="N125" s="209"/>
      <c r="O125" s="209"/>
      <c r="P125" s="210">
        <f>P126+P152+P163+P172+P189+P197</f>
        <v>0</v>
      </c>
      <c r="Q125" s="209"/>
      <c r="R125" s="210">
        <f>R126+R152+R163+R172+R189+R197</f>
        <v>142.589305</v>
      </c>
      <c r="S125" s="209"/>
      <c r="T125" s="211">
        <f>T126+T152+T163+T172+T189+T197</f>
        <v>118.157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121</v>
      </c>
      <c r="BK125" s="214">
        <f>BK126+BK152+BK163+BK172+BK189+BK197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5" t="s">
        <v>81</v>
      </c>
      <c r="F126" s="215" t="s">
        <v>122</v>
      </c>
      <c r="G126" s="203"/>
      <c r="H126" s="203"/>
      <c r="I126" s="206"/>
      <c r="J126" s="216">
        <f>BK126</f>
        <v>0</v>
      </c>
      <c r="K126" s="203"/>
      <c r="L126" s="207"/>
      <c r="M126" s="208"/>
      <c r="N126" s="209"/>
      <c r="O126" s="209"/>
      <c r="P126" s="210">
        <f>SUM(P127:P151)</f>
        <v>0</v>
      </c>
      <c r="Q126" s="209"/>
      <c r="R126" s="210">
        <f>SUM(R127:R151)</f>
        <v>2.1710500000000001</v>
      </c>
      <c r="S126" s="209"/>
      <c r="T126" s="211">
        <f>SUM(T127:T151)</f>
        <v>117.875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121</v>
      </c>
      <c r="BK126" s="214">
        <f>SUM(BK127:BK151)</f>
        <v>0</v>
      </c>
    </row>
    <row r="127" s="2" customFormat="1" ht="24.15" customHeight="1">
      <c r="A127" s="35"/>
      <c r="B127" s="36"/>
      <c r="C127" s="217" t="s">
        <v>81</v>
      </c>
      <c r="D127" s="217" t="s">
        <v>123</v>
      </c>
      <c r="E127" s="218" t="s">
        <v>124</v>
      </c>
      <c r="F127" s="219" t="s">
        <v>125</v>
      </c>
      <c r="G127" s="220" t="s">
        <v>126</v>
      </c>
      <c r="H127" s="221">
        <v>52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127</v>
      </c>
      <c r="AT127" s="229" t="s">
        <v>123</v>
      </c>
      <c r="AU127" s="229" t="s">
        <v>83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127</v>
      </c>
      <c r="BM127" s="229" t="s">
        <v>83</v>
      </c>
    </row>
    <row r="128" s="2" customFormat="1" ht="24.15" customHeight="1">
      <c r="A128" s="35"/>
      <c r="B128" s="36"/>
      <c r="C128" s="217" t="s">
        <v>83</v>
      </c>
      <c r="D128" s="217" t="s">
        <v>123</v>
      </c>
      <c r="E128" s="218" t="s">
        <v>128</v>
      </c>
      <c r="F128" s="219" t="s">
        <v>129</v>
      </c>
      <c r="G128" s="220" t="s">
        <v>126</v>
      </c>
      <c r="H128" s="221">
        <v>45</v>
      </c>
      <c r="I128" s="222"/>
      <c r="J128" s="223">
        <f>ROUND(I128*H128,2)</f>
        <v>0</v>
      </c>
      <c r="K128" s="224"/>
      <c r="L128" s="41"/>
      <c r="M128" s="225" t="s">
        <v>1</v>
      </c>
      <c r="N128" s="226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0.255</v>
      </c>
      <c r="T128" s="228">
        <f>S128*H128</f>
        <v>11.475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127</v>
      </c>
      <c r="AT128" s="229" t="s">
        <v>123</v>
      </c>
      <c r="AU128" s="229" t="s">
        <v>83</v>
      </c>
      <c r="AY128" s="14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81</v>
      </c>
      <c r="BK128" s="230">
        <f>ROUND(I128*H128,2)</f>
        <v>0</v>
      </c>
      <c r="BL128" s="14" t="s">
        <v>127</v>
      </c>
      <c r="BM128" s="229" t="s">
        <v>127</v>
      </c>
    </row>
    <row r="129" s="2" customFormat="1" ht="24.15" customHeight="1">
      <c r="A129" s="35"/>
      <c r="B129" s="36"/>
      <c r="C129" s="217" t="s">
        <v>130</v>
      </c>
      <c r="D129" s="217" t="s">
        <v>123</v>
      </c>
      <c r="E129" s="218" t="s">
        <v>131</v>
      </c>
      <c r="F129" s="219" t="s">
        <v>132</v>
      </c>
      <c r="G129" s="220" t="s">
        <v>126</v>
      </c>
      <c r="H129" s="221">
        <v>5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0.29499999999999998</v>
      </c>
      <c r="T129" s="228">
        <f>S129*H129</f>
        <v>1.4749999999999999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127</v>
      </c>
      <c r="AT129" s="229" t="s">
        <v>123</v>
      </c>
      <c r="AU129" s="229" t="s">
        <v>83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127</v>
      </c>
      <c r="BM129" s="229" t="s">
        <v>133</v>
      </c>
    </row>
    <row r="130" s="2" customFormat="1" ht="24.15" customHeight="1">
      <c r="A130" s="35"/>
      <c r="B130" s="36"/>
      <c r="C130" s="217" t="s">
        <v>127</v>
      </c>
      <c r="D130" s="217" t="s">
        <v>123</v>
      </c>
      <c r="E130" s="218" t="s">
        <v>134</v>
      </c>
      <c r="F130" s="219" t="s">
        <v>135</v>
      </c>
      <c r="G130" s="220" t="s">
        <v>126</v>
      </c>
      <c r="H130" s="221">
        <v>50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0.28999999999999998</v>
      </c>
      <c r="T130" s="228">
        <f>S130*H130</f>
        <v>14.499999999999998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127</v>
      </c>
      <c r="AT130" s="229" t="s">
        <v>123</v>
      </c>
      <c r="AU130" s="229" t="s">
        <v>83</v>
      </c>
      <c r="AY130" s="14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81</v>
      </c>
      <c r="BK130" s="230">
        <f>ROUND(I130*H130,2)</f>
        <v>0</v>
      </c>
      <c r="BL130" s="14" t="s">
        <v>127</v>
      </c>
      <c r="BM130" s="229" t="s">
        <v>136</v>
      </c>
    </row>
    <row r="131" s="2" customFormat="1" ht="24.15" customHeight="1">
      <c r="A131" s="35"/>
      <c r="B131" s="36"/>
      <c r="C131" s="217" t="s">
        <v>137</v>
      </c>
      <c r="D131" s="217" t="s">
        <v>123</v>
      </c>
      <c r="E131" s="218" t="s">
        <v>138</v>
      </c>
      <c r="F131" s="219" t="s">
        <v>139</v>
      </c>
      <c r="G131" s="220" t="s">
        <v>126</v>
      </c>
      <c r="H131" s="221">
        <v>80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0.57999999999999996</v>
      </c>
      <c r="T131" s="228">
        <f>S131*H131</f>
        <v>46.399999999999999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127</v>
      </c>
      <c r="AT131" s="229" t="s">
        <v>123</v>
      </c>
      <c r="AU131" s="229" t="s">
        <v>83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127</v>
      </c>
      <c r="BM131" s="229" t="s">
        <v>140</v>
      </c>
    </row>
    <row r="132" s="2" customFormat="1" ht="24.15" customHeight="1">
      <c r="A132" s="35"/>
      <c r="B132" s="36"/>
      <c r="C132" s="217" t="s">
        <v>133</v>
      </c>
      <c r="D132" s="217" t="s">
        <v>123</v>
      </c>
      <c r="E132" s="218" t="s">
        <v>141</v>
      </c>
      <c r="F132" s="219" t="s">
        <v>142</v>
      </c>
      <c r="G132" s="220" t="s">
        <v>126</v>
      </c>
      <c r="H132" s="221">
        <v>125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38</v>
      </c>
      <c r="O132" s="88"/>
      <c r="P132" s="227">
        <f>O132*H132</f>
        <v>0</v>
      </c>
      <c r="Q132" s="227">
        <v>8.0000000000000007E-05</v>
      </c>
      <c r="R132" s="227">
        <f>Q132*H132</f>
        <v>0.01</v>
      </c>
      <c r="S132" s="227">
        <v>0.23000000000000001</v>
      </c>
      <c r="T132" s="228">
        <f>S132*H132</f>
        <v>28.75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127</v>
      </c>
      <c r="AT132" s="229" t="s">
        <v>123</v>
      </c>
      <c r="AU132" s="229" t="s">
        <v>83</v>
      </c>
      <c r="AY132" s="14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81</v>
      </c>
      <c r="BK132" s="230">
        <f>ROUND(I132*H132,2)</f>
        <v>0</v>
      </c>
      <c r="BL132" s="14" t="s">
        <v>127</v>
      </c>
      <c r="BM132" s="229" t="s">
        <v>143</v>
      </c>
    </row>
    <row r="133" s="2" customFormat="1" ht="14.4" customHeight="1">
      <c r="A133" s="35"/>
      <c r="B133" s="36"/>
      <c r="C133" s="217" t="s">
        <v>144</v>
      </c>
      <c r="D133" s="217" t="s">
        <v>123</v>
      </c>
      <c r="E133" s="218" t="s">
        <v>145</v>
      </c>
      <c r="F133" s="219" t="s">
        <v>146</v>
      </c>
      <c r="G133" s="220" t="s">
        <v>147</v>
      </c>
      <c r="H133" s="221">
        <v>71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0.20499999999999999</v>
      </c>
      <c r="T133" s="228">
        <f>S133*H133</f>
        <v>14.555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127</v>
      </c>
      <c r="AT133" s="229" t="s">
        <v>123</v>
      </c>
      <c r="AU133" s="229" t="s">
        <v>83</v>
      </c>
      <c r="AY133" s="14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81</v>
      </c>
      <c r="BK133" s="230">
        <f>ROUND(I133*H133,2)</f>
        <v>0</v>
      </c>
      <c r="BL133" s="14" t="s">
        <v>127</v>
      </c>
      <c r="BM133" s="229" t="s">
        <v>148</v>
      </c>
    </row>
    <row r="134" s="2" customFormat="1" ht="14.4" customHeight="1">
      <c r="A134" s="35"/>
      <c r="B134" s="36"/>
      <c r="C134" s="217" t="s">
        <v>136</v>
      </c>
      <c r="D134" s="217" t="s">
        <v>123</v>
      </c>
      <c r="E134" s="218" t="s">
        <v>149</v>
      </c>
      <c r="F134" s="219" t="s">
        <v>150</v>
      </c>
      <c r="G134" s="220" t="s">
        <v>147</v>
      </c>
      <c r="H134" s="221">
        <v>18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0.040000000000000001</v>
      </c>
      <c r="T134" s="228">
        <f>S134*H134</f>
        <v>0.71999999999999997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127</v>
      </c>
      <c r="AT134" s="229" t="s">
        <v>123</v>
      </c>
      <c r="AU134" s="229" t="s">
        <v>83</v>
      </c>
      <c r="AY134" s="14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81</v>
      </c>
      <c r="BK134" s="230">
        <f>ROUND(I134*H134,2)</f>
        <v>0</v>
      </c>
      <c r="BL134" s="14" t="s">
        <v>127</v>
      </c>
      <c r="BM134" s="229" t="s">
        <v>151</v>
      </c>
    </row>
    <row r="135" s="2" customFormat="1" ht="24.15" customHeight="1">
      <c r="A135" s="35"/>
      <c r="B135" s="36"/>
      <c r="C135" s="217" t="s">
        <v>152</v>
      </c>
      <c r="D135" s="217" t="s">
        <v>123</v>
      </c>
      <c r="E135" s="218" t="s">
        <v>153</v>
      </c>
      <c r="F135" s="219" t="s">
        <v>154</v>
      </c>
      <c r="G135" s="220" t="s">
        <v>155</v>
      </c>
      <c r="H135" s="221">
        <v>13.4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127</v>
      </c>
      <c r="AT135" s="229" t="s">
        <v>123</v>
      </c>
      <c r="AU135" s="229" t="s">
        <v>83</v>
      </c>
      <c r="AY135" s="14" t="s">
        <v>121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81</v>
      </c>
      <c r="BK135" s="230">
        <f>ROUND(I135*H135,2)</f>
        <v>0</v>
      </c>
      <c r="BL135" s="14" t="s">
        <v>127</v>
      </c>
      <c r="BM135" s="229" t="s">
        <v>156</v>
      </c>
    </row>
    <row r="136" s="2" customFormat="1" ht="24.15" customHeight="1">
      <c r="A136" s="35"/>
      <c r="B136" s="36"/>
      <c r="C136" s="217" t="s">
        <v>140</v>
      </c>
      <c r="D136" s="217" t="s">
        <v>123</v>
      </c>
      <c r="E136" s="218" t="s">
        <v>157</v>
      </c>
      <c r="F136" s="219" t="s">
        <v>158</v>
      </c>
      <c r="G136" s="220" t="s">
        <v>155</v>
      </c>
      <c r="H136" s="221">
        <v>6.4800000000000004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127</v>
      </c>
      <c r="AT136" s="229" t="s">
        <v>123</v>
      </c>
      <c r="AU136" s="229" t="s">
        <v>83</v>
      </c>
      <c r="AY136" s="14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81</v>
      </c>
      <c r="BK136" s="230">
        <f>ROUND(I136*H136,2)</f>
        <v>0</v>
      </c>
      <c r="BL136" s="14" t="s">
        <v>127</v>
      </c>
      <c r="BM136" s="229" t="s">
        <v>159</v>
      </c>
    </row>
    <row r="137" s="2" customFormat="1" ht="24.15" customHeight="1">
      <c r="A137" s="35"/>
      <c r="B137" s="36"/>
      <c r="C137" s="217" t="s">
        <v>160</v>
      </c>
      <c r="D137" s="217" t="s">
        <v>123</v>
      </c>
      <c r="E137" s="218" t="s">
        <v>161</v>
      </c>
      <c r="F137" s="219" t="s">
        <v>162</v>
      </c>
      <c r="G137" s="220" t="s">
        <v>155</v>
      </c>
      <c r="H137" s="221">
        <v>25.100000000000001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38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127</v>
      </c>
      <c r="AT137" s="229" t="s">
        <v>123</v>
      </c>
      <c r="AU137" s="229" t="s">
        <v>83</v>
      </c>
      <c r="AY137" s="14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81</v>
      </c>
      <c r="BK137" s="230">
        <f>ROUND(I137*H137,2)</f>
        <v>0</v>
      </c>
      <c r="BL137" s="14" t="s">
        <v>127</v>
      </c>
      <c r="BM137" s="229" t="s">
        <v>163</v>
      </c>
    </row>
    <row r="138" s="2" customFormat="1" ht="14.4" customHeight="1">
      <c r="A138" s="35"/>
      <c r="B138" s="36"/>
      <c r="C138" s="217" t="s">
        <v>143</v>
      </c>
      <c r="D138" s="217" t="s">
        <v>123</v>
      </c>
      <c r="E138" s="218" t="s">
        <v>164</v>
      </c>
      <c r="F138" s="219" t="s">
        <v>165</v>
      </c>
      <c r="G138" s="220" t="s">
        <v>155</v>
      </c>
      <c r="H138" s="221">
        <v>25.100000000000001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38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127</v>
      </c>
      <c r="AT138" s="229" t="s">
        <v>123</v>
      </c>
      <c r="AU138" s="229" t="s">
        <v>83</v>
      </c>
      <c r="AY138" s="14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81</v>
      </c>
      <c r="BK138" s="230">
        <f>ROUND(I138*H138,2)</f>
        <v>0</v>
      </c>
      <c r="BL138" s="14" t="s">
        <v>127</v>
      </c>
      <c r="BM138" s="229" t="s">
        <v>166</v>
      </c>
    </row>
    <row r="139" s="2" customFormat="1" ht="24.15" customHeight="1">
      <c r="A139" s="35"/>
      <c r="B139" s="36"/>
      <c r="C139" s="217" t="s">
        <v>167</v>
      </c>
      <c r="D139" s="217" t="s">
        <v>123</v>
      </c>
      <c r="E139" s="218" t="s">
        <v>168</v>
      </c>
      <c r="F139" s="219" t="s">
        <v>169</v>
      </c>
      <c r="G139" s="220" t="s">
        <v>170</v>
      </c>
      <c r="H139" s="221">
        <v>45.18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127</v>
      </c>
      <c r="AT139" s="229" t="s">
        <v>123</v>
      </c>
      <c r="AU139" s="229" t="s">
        <v>83</v>
      </c>
      <c r="AY139" s="14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81</v>
      </c>
      <c r="BK139" s="230">
        <f>ROUND(I139*H139,2)</f>
        <v>0</v>
      </c>
      <c r="BL139" s="14" t="s">
        <v>127</v>
      </c>
      <c r="BM139" s="229" t="s">
        <v>171</v>
      </c>
    </row>
    <row r="140" s="2" customFormat="1" ht="24.15" customHeight="1">
      <c r="A140" s="35"/>
      <c r="B140" s="36"/>
      <c r="C140" s="217" t="s">
        <v>148</v>
      </c>
      <c r="D140" s="217" t="s">
        <v>123</v>
      </c>
      <c r="E140" s="218" t="s">
        <v>172</v>
      </c>
      <c r="F140" s="219" t="s">
        <v>173</v>
      </c>
      <c r="G140" s="220" t="s">
        <v>155</v>
      </c>
      <c r="H140" s="221">
        <v>6.8600000000000003</v>
      </c>
      <c r="I140" s="222"/>
      <c r="J140" s="223">
        <f>ROUND(I140*H140,2)</f>
        <v>0</v>
      </c>
      <c r="K140" s="224"/>
      <c r="L140" s="41"/>
      <c r="M140" s="225" t="s">
        <v>1</v>
      </c>
      <c r="N140" s="226" t="s">
        <v>38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127</v>
      </c>
      <c r="AT140" s="229" t="s">
        <v>123</v>
      </c>
      <c r="AU140" s="229" t="s">
        <v>83</v>
      </c>
      <c r="AY140" s="14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81</v>
      </c>
      <c r="BK140" s="230">
        <f>ROUND(I140*H140,2)</f>
        <v>0</v>
      </c>
      <c r="BL140" s="14" t="s">
        <v>127</v>
      </c>
      <c r="BM140" s="229" t="s">
        <v>174</v>
      </c>
    </row>
    <row r="141" s="2" customFormat="1" ht="24.15" customHeight="1">
      <c r="A141" s="35"/>
      <c r="B141" s="36"/>
      <c r="C141" s="217" t="s">
        <v>8</v>
      </c>
      <c r="D141" s="217" t="s">
        <v>123</v>
      </c>
      <c r="E141" s="218" t="s">
        <v>175</v>
      </c>
      <c r="F141" s="219" t="s">
        <v>176</v>
      </c>
      <c r="G141" s="220" t="s">
        <v>155</v>
      </c>
      <c r="H141" s="221">
        <v>1.0800000000000001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127</v>
      </c>
      <c r="AT141" s="229" t="s">
        <v>123</v>
      </c>
      <c r="AU141" s="229" t="s">
        <v>83</v>
      </c>
      <c r="AY141" s="14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81</v>
      </c>
      <c r="BK141" s="230">
        <f>ROUND(I141*H141,2)</f>
        <v>0</v>
      </c>
      <c r="BL141" s="14" t="s">
        <v>127</v>
      </c>
      <c r="BM141" s="229" t="s">
        <v>177</v>
      </c>
    </row>
    <row r="142" s="2" customFormat="1" ht="14.4" customHeight="1">
      <c r="A142" s="35"/>
      <c r="B142" s="36"/>
      <c r="C142" s="231" t="s">
        <v>151</v>
      </c>
      <c r="D142" s="231" t="s">
        <v>178</v>
      </c>
      <c r="E142" s="232" t="s">
        <v>179</v>
      </c>
      <c r="F142" s="233" t="s">
        <v>180</v>
      </c>
      <c r="G142" s="234" t="s">
        <v>170</v>
      </c>
      <c r="H142" s="235">
        <v>2.1600000000000001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38</v>
      </c>
      <c r="O142" s="88"/>
      <c r="P142" s="227">
        <f>O142*H142</f>
        <v>0</v>
      </c>
      <c r="Q142" s="227">
        <v>1</v>
      </c>
      <c r="R142" s="227">
        <f>Q142*H142</f>
        <v>2.1600000000000001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136</v>
      </c>
      <c r="AT142" s="229" t="s">
        <v>178</v>
      </c>
      <c r="AU142" s="229" t="s">
        <v>83</v>
      </c>
      <c r="AY142" s="14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81</v>
      </c>
      <c r="BK142" s="230">
        <f>ROUND(I142*H142,2)</f>
        <v>0</v>
      </c>
      <c r="BL142" s="14" t="s">
        <v>127</v>
      </c>
      <c r="BM142" s="229" t="s">
        <v>181</v>
      </c>
    </row>
    <row r="143" s="2" customFormat="1" ht="14.4" customHeight="1">
      <c r="A143" s="35"/>
      <c r="B143" s="36"/>
      <c r="C143" s="217" t="s">
        <v>182</v>
      </c>
      <c r="D143" s="217" t="s">
        <v>123</v>
      </c>
      <c r="E143" s="218" t="s">
        <v>183</v>
      </c>
      <c r="F143" s="219" t="s">
        <v>184</v>
      </c>
      <c r="G143" s="220" t="s">
        <v>126</v>
      </c>
      <c r="H143" s="221">
        <v>139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127</v>
      </c>
      <c r="AT143" s="229" t="s">
        <v>123</v>
      </c>
      <c r="AU143" s="229" t="s">
        <v>83</v>
      </c>
      <c r="AY143" s="14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81</v>
      </c>
      <c r="BK143" s="230">
        <f>ROUND(I143*H143,2)</f>
        <v>0</v>
      </c>
      <c r="BL143" s="14" t="s">
        <v>127</v>
      </c>
      <c r="BM143" s="229" t="s">
        <v>185</v>
      </c>
    </row>
    <row r="144" s="2" customFormat="1" ht="24.15" customHeight="1">
      <c r="A144" s="35"/>
      <c r="B144" s="36"/>
      <c r="C144" s="217" t="s">
        <v>156</v>
      </c>
      <c r="D144" s="217" t="s">
        <v>123</v>
      </c>
      <c r="E144" s="218" t="s">
        <v>186</v>
      </c>
      <c r="F144" s="219" t="s">
        <v>187</v>
      </c>
      <c r="G144" s="220" t="s">
        <v>126</v>
      </c>
      <c r="H144" s="221">
        <v>70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38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127</v>
      </c>
      <c r="AT144" s="229" t="s">
        <v>123</v>
      </c>
      <c r="AU144" s="229" t="s">
        <v>83</v>
      </c>
      <c r="AY144" s="14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81</v>
      </c>
      <c r="BK144" s="230">
        <f>ROUND(I144*H144,2)</f>
        <v>0</v>
      </c>
      <c r="BL144" s="14" t="s">
        <v>127</v>
      </c>
      <c r="BM144" s="229" t="s">
        <v>188</v>
      </c>
    </row>
    <row r="145" s="2" customFormat="1" ht="24.15" customHeight="1">
      <c r="A145" s="35"/>
      <c r="B145" s="36"/>
      <c r="C145" s="217" t="s">
        <v>189</v>
      </c>
      <c r="D145" s="217" t="s">
        <v>123</v>
      </c>
      <c r="E145" s="218" t="s">
        <v>190</v>
      </c>
      <c r="F145" s="219" t="s">
        <v>191</v>
      </c>
      <c r="G145" s="220" t="s">
        <v>126</v>
      </c>
      <c r="H145" s="221">
        <v>70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127</v>
      </c>
      <c r="AT145" s="229" t="s">
        <v>123</v>
      </c>
      <c r="AU145" s="229" t="s">
        <v>83</v>
      </c>
      <c r="AY145" s="14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81</v>
      </c>
      <c r="BK145" s="230">
        <f>ROUND(I145*H145,2)</f>
        <v>0</v>
      </c>
      <c r="BL145" s="14" t="s">
        <v>127</v>
      </c>
      <c r="BM145" s="229" t="s">
        <v>192</v>
      </c>
    </row>
    <row r="146" s="2" customFormat="1" ht="14.4" customHeight="1">
      <c r="A146" s="35"/>
      <c r="B146" s="36"/>
      <c r="C146" s="231" t="s">
        <v>159</v>
      </c>
      <c r="D146" s="231" t="s">
        <v>178</v>
      </c>
      <c r="E146" s="232" t="s">
        <v>193</v>
      </c>
      <c r="F146" s="233" t="s">
        <v>194</v>
      </c>
      <c r="G146" s="234" t="s">
        <v>170</v>
      </c>
      <c r="H146" s="235">
        <v>13.300000000000001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38</v>
      </c>
      <c r="O146" s="88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136</v>
      </c>
      <c r="AT146" s="229" t="s">
        <v>178</v>
      </c>
      <c r="AU146" s="229" t="s">
        <v>83</v>
      </c>
      <c r="AY146" s="14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81</v>
      </c>
      <c r="BK146" s="230">
        <f>ROUND(I146*H146,2)</f>
        <v>0</v>
      </c>
      <c r="BL146" s="14" t="s">
        <v>127</v>
      </c>
      <c r="BM146" s="229" t="s">
        <v>195</v>
      </c>
    </row>
    <row r="147" s="2" customFormat="1" ht="24.15" customHeight="1">
      <c r="A147" s="35"/>
      <c r="B147" s="36"/>
      <c r="C147" s="217" t="s">
        <v>7</v>
      </c>
      <c r="D147" s="217" t="s">
        <v>123</v>
      </c>
      <c r="E147" s="218" t="s">
        <v>196</v>
      </c>
      <c r="F147" s="219" t="s">
        <v>197</v>
      </c>
      <c r="G147" s="220" t="s">
        <v>126</v>
      </c>
      <c r="H147" s="221">
        <v>70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127</v>
      </c>
      <c r="AT147" s="229" t="s">
        <v>123</v>
      </c>
      <c r="AU147" s="229" t="s">
        <v>83</v>
      </c>
      <c r="AY147" s="14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81</v>
      </c>
      <c r="BK147" s="230">
        <f>ROUND(I147*H147,2)</f>
        <v>0</v>
      </c>
      <c r="BL147" s="14" t="s">
        <v>127</v>
      </c>
      <c r="BM147" s="229" t="s">
        <v>198</v>
      </c>
    </row>
    <row r="148" s="2" customFormat="1" ht="14.4" customHeight="1">
      <c r="A148" s="35"/>
      <c r="B148" s="36"/>
      <c r="C148" s="231" t="s">
        <v>163</v>
      </c>
      <c r="D148" s="231" t="s">
        <v>178</v>
      </c>
      <c r="E148" s="232" t="s">
        <v>199</v>
      </c>
      <c r="F148" s="233" t="s">
        <v>200</v>
      </c>
      <c r="G148" s="234" t="s">
        <v>201</v>
      </c>
      <c r="H148" s="235">
        <v>1.05</v>
      </c>
      <c r="I148" s="236"/>
      <c r="J148" s="237">
        <f>ROUND(I148*H148,2)</f>
        <v>0</v>
      </c>
      <c r="K148" s="238"/>
      <c r="L148" s="239"/>
      <c r="M148" s="240" t="s">
        <v>1</v>
      </c>
      <c r="N148" s="241" t="s">
        <v>38</v>
      </c>
      <c r="O148" s="88"/>
      <c r="P148" s="227">
        <f>O148*H148</f>
        <v>0</v>
      </c>
      <c r="Q148" s="227">
        <v>0.001</v>
      </c>
      <c r="R148" s="227">
        <f>Q148*H148</f>
        <v>0.0010500000000000002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136</v>
      </c>
      <c r="AT148" s="229" t="s">
        <v>178</v>
      </c>
      <c r="AU148" s="229" t="s">
        <v>83</v>
      </c>
      <c r="AY148" s="14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81</v>
      </c>
      <c r="BK148" s="230">
        <f>ROUND(I148*H148,2)</f>
        <v>0</v>
      </c>
      <c r="BL148" s="14" t="s">
        <v>127</v>
      </c>
      <c r="BM148" s="229" t="s">
        <v>202</v>
      </c>
    </row>
    <row r="149" s="2" customFormat="1" ht="24.15" customHeight="1">
      <c r="A149" s="35"/>
      <c r="B149" s="36"/>
      <c r="C149" s="217" t="s">
        <v>203</v>
      </c>
      <c r="D149" s="217" t="s">
        <v>123</v>
      </c>
      <c r="E149" s="218" t="s">
        <v>204</v>
      </c>
      <c r="F149" s="219" t="s">
        <v>205</v>
      </c>
      <c r="G149" s="220" t="s">
        <v>126</v>
      </c>
      <c r="H149" s="221">
        <v>70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127</v>
      </c>
      <c r="AT149" s="229" t="s">
        <v>123</v>
      </c>
      <c r="AU149" s="229" t="s">
        <v>83</v>
      </c>
      <c r="AY149" s="14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81</v>
      </c>
      <c r="BK149" s="230">
        <f>ROUND(I149*H149,2)</f>
        <v>0</v>
      </c>
      <c r="BL149" s="14" t="s">
        <v>127</v>
      </c>
      <c r="BM149" s="229" t="s">
        <v>206</v>
      </c>
    </row>
    <row r="150" s="2" customFormat="1" ht="24.15" customHeight="1">
      <c r="A150" s="35"/>
      <c r="B150" s="36"/>
      <c r="C150" s="217" t="s">
        <v>166</v>
      </c>
      <c r="D150" s="217" t="s">
        <v>123</v>
      </c>
      <c r="E150" s="218" t="s">
        <v>207</v>
      </c>
      <c r="F150" s="219" t="s">
        <v>208</v>
      </c>
      <c r="G150" s="220" t="s">
        <v>126</v>
      </c>
      <c r="H150" s="221">
        <v>70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38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127</v>
      </c>
      <c r="AT150" s="229" t="s">
        <v>123</v>
      </c>
      <c r="AU150" s="229" t="s">
        <v>83</v>
      </c>
      <c r="AY150" s="14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81</v>
      </c>
      <c r="BK150" s="230">
        <f>ROUND(I150*H150,2)</f>
        <v>0</v>
      </c>
      <c r="BL150" s="14" t="s">
        <v>127</v>
      </c>
      <c r="BM150" s="229" t="s">
        <v>209</v>
      </c>
    </row>
    <row r="151" s="2" customFormat="1" ht="14.4" customHeight="1">
      <c r="A151" s="35"/>
      <c r="B151" s="36"/>
      <c r="C151" s="217" t="s">
        <v>210</v>
      </c>
      <c r="D151" s="217" t="s">
        <v>123</v>
      </c>
      <c r="E151" s="218" t="s">
        <v>211</v>
      </c>
      <c r="F151" s="219" t="s">
        <v>212</v>
      </c>
      <c r="G151" s="220" t="s">
        <v>126</v>
      </c>
      <c r="H151" s="221">
        <v>70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38</v>
      </c>
      <c r="O151" s="88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127</v>
      </c>
      <c r="AT151" s="229" t="s">
        <v>123</v>
      </c>
      <c r="AU151" s="229" t="s">
        <v>83</v>
      </c>
      <c r="AY151" s="14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81</v>
      </c>
      <c r="BK151" s="230">
        <f>ROUND(I151*H151,2)</f>
        <v>0</v>
      </c>
      <c r="BL151" s="14" t="s">
        <v>127</v>
      </c>
      <c r="BM151" s="229" t="s">
        <v>213</v>
      </c>
    </row>
    <row r="152" s="12" customFormat="1" ht="22.8" customHeight="1">
      <c r="A152" s="12"/>
      <c r="B152" s="202"/>
      <c r="C152" s="203"/>
      <c r="D152" s="204" t="s">
        <v>72</v>
      </c>
      <c r="E152" s="215" t="s">
        <v>137</v>
      </c>
      <c r="F152" s="215" t="s">
        <v>214</v>
      </c>
      <c r="G152" s="203"/>
      <c r="H152" s="203"/>
      <c r="I152" s="206"/>
      <c r="J152" s="216">
        <f>BK152</f>
        <v>0</v>
      </c>
      <c r="K152" s="203"/>
      <c r="L152" s="207"/>
      <c r="M152" s="208"/>
      <c r="N152" s="209"/>
      <c r="O152" s="209"/>
      <c r="P152" s="210">
        <f>SUM(P153:P162)</f>
        <v>0</v>
      </c>
      <c r="Q152" s="209"/>
      <c r="R152" s="210">
        <f>SUM(R153:R162)</f>
        <v>102.05046499999999</v>
      </c>
      <c r="S152" s="209"/>
      <c r="T152" s="211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81</v>
      </c>
      <c r="AT152" s="213" t="s">
        <v>72</v>
      </c>
      <c r="AU152" s="213" t="s">
        <v>81</v>
      </c>
      <c r="AY152" s="212" t="s">
        <v>121</v>
      </c>
      <c r="BK152" s="214">
        <f>SUM(BK153:BK162)</f>
        <v>0</v>
      </c>
    </row>
    <row r="153" s="2" customFormat="1" ht="14.4" customHeight="1">
      <c r="A153" s="35"/>
      <c r="B153" s="36"/>
      <c r="C153" s="217" t="s">
        <v>171</v>
      </c>
      <c r="D153" s="217" t="s">
        <v>123</v>
      </c>
      <c r="E153" s="218" t="s">
        <v>215</v>
      </c>
      <c r="F153" s="219" t="s">
        <v>216</v>
      </c>
      <c r="G153" s="220" t="s">
        <v>126</v>
      </c>
      <c r="H153" s="221">
        <v>101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38</v>
      </c>
      <c r="O153" s="88"/>
      <c r="P153" s="227">
        <f>O153*H153</f>
        <v>0</v>
      </c>
      <c r="Q153" s="227">
        <v>0.34499999999999997</v>
      </c>
      <c r="R153" s="227">
        <f>Q153*H153</f>
        <v>34.844999999999999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127</v>
      </c>
      <c r="AT153" s="229" t="s">
        <v>123</v>
      </c>
      <c r="AU153" s="229" t="s">
        <v>83</v>
      </c>
      <c r="AY153" s="14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81</v>
      </c>
      <c r="BK153" s="230">
        <f>ROUND(I153*H153,2)</f>
        <v>0</v>
      </c>
      <c r="BL153" s="14" t="s">
        <v>127</v>
      </c>
      <c r="BM153" s="229" t="s">
        <v>217</v>
      </c>
    </row>
    <row r="154" s="2" customFormat="1" ht="14.4" customHeight="1">
      <c r="A154" s="35"/>
      <c r="B154" s="36"/>
      <c r="C154" s="217" t="s">
        <v>218</v>
      </c>
      <c r="D154" s="217" t="s">
        <v>123</v>
      </c>
      <c r="E154" s="218" t="s">
        <v>219</v>
      </c>
      <c r="F154" s="219" t="s">
        <v>220</v>
      </c>
      <c r="G154" s="220" t="s">
        <v>126</v>
      </c>
      <c r="H154" s="221">
        <v>37.399999999999999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38</v>
      </c>
      <c r="O154" s="88"/>
      <c r="P154" s="227">
        <f>O154*H154</f>
        <v>0</v>
      </c>
      <c r="Q154" s="227">
        <v>0.46000000000000002</v>
      </c>
      <c r="R154" s="227">
        <f>Q154*H154</f>
        <v>17.204000000000001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127</v>
      </c>
      <c r="AT154" s="229" t="s">
        <v>123</v>
      </c>
      <c r="AU154" s="229" t="s">
        <v>83</v>
      </c>
      <c r="AY154" s="14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81</v>
      </c>
      <c r="BK154" s="230">
        <f>ROUND(I154*H154,2)</f>
        <v>0</v>
      </c>
      <c r="BL154" s="14" t="s">
        <v>127</v>
      </c>
      <c r="BM154" s="229" t="s">
        <v>221</v>
      </c>
    </row>
    <row r="155" s="2" customFormat="1" ht="24.15" customHeight="1">
      <c r="A155" s="35"/>
      <c r="B155" s="36"/>
      <c r="C155" s="217" t="s">
        <v>174</v>
      </c>
      <c r="D155" s="217" t="s">
        <v>123</v>
      </c>
      <c r="E155" s="218" t="s">
        <v>222</v>
      </c>
      <c r="F155" s="219" t="s">
        <v>223</v>
      </c>
      <c r="G155" s="220" t="s">
        <v>126</v>
      </c>
      <c r="H155" s="221">
        <v>34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38</v>
      </c>
      <c r="O155" s="88"/>
      <c r="P155" s="227">
        <f>O155*H155</f>
        <v>0</v>
      </c>
      <c r="Q155" s="227">
        <v>0.30651</v>
      </c>
      <c r="R155" s="227">
        <f>Q155*H155</f>
        <v>10.421340000000001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127</v>
      </c>
      <c r="AT155" s="229" t="s">
        <v>123</v>
      </c>
      <c r="AU155" s="229" t="s">
        <v>83</v>
      </c>
      <c r="AY155" s="14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81</v>
      </c>
      <c r="BK155" s="230">
        <f>ROUND(I155*H155,2)</f>
        <v>0</v>
      </c>
      <c r="BL155" s="14" t="s">
        <v>127</v>
      </c>
      <c r="BM155" s="229" t="s">
        <v>224</v>
      </c>
    </row>
    <row r="156" s="2" customFormat="1" ht="24.15" customHeight="1">
      <c r="A156" s="35"/>
      <c r="B156" s="36"/>
      <c r="C156" s="217" t="s">
        <v>225</v>
      </c>
      <c r="D156" s="217" t="s">
        <v>123</v>
      </c>
      <c r="E156" s="218" t="s">
        <v>226</v>
      </c>
      <c r="F156" s="219" t="s">
        <v>227</v>
      </c>
      <c r="G156" s="220" t="s">
        <v>126</v>
      </c>
      <c r="H156" s="221">
        <v>67.5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38</v>
      </c>
      <c r="O156" s="88"/>
      <c r="P156" s="227">
        <f>O156*H156</f>
        <v>0</v>
      </c>
      <c r="Q156" s="227">
        <v>0.00034000000000000002</v>
      </c>
      <c r="R156" s="227">
        <f>Q156*H156</f>
        <v>0.022950000000000002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127</v>
      </c>
      <c r="AT156" s="229" t="s">
        <v>123</v>
      </c>
      <c r="AU156" s="229" t="s">
        <v>83</v>
      </c>
      <c r="AY156" s="14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81</v>
      </c>
      <c r="BK156" s="230">
        <f>ROUND(I156*H156,2)</f>
        <v>0</v>
      </c>
      <c r="BL156" s="14" t="s">
        <v>127</v>
      </c>
      <c r="BM156" s="229" t="s">
        <v>228</v>
      </c>
    </row>
    <row r="157" s="2" customFormat="1" ht="14.4" customHeight="1">
      <c r="A157" s="35"/>
      <c r="B157" s="36"/>
      <c r="C157" s="217" t="s">
        <v>177</v>
      </c>
      <c r="D157" s="217" t="s">
        <v>123</v>
      </c>
      <c r="E157" s="218" t="s">
        <v>229</v>
      </c>
      <c r="F157" s="219" t="s">
        <v>230</v>
      </c>
      <c r="G157" s="220" t="s">
        <v>126</v>
      </c>
      <c r="H157" s="221">
        <v>67.5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38</v>
      </c>
      <c r="O157" s="88"/>
      <c r="P157" s="227">
        <f>O157*H157</f>
        <v>0</v>
      </c>
      <c r="Q157" s="227">
        <v>0.00051000000000000004</v>
      </c>
      <c r="R157" s="227">
        <f>Q157*H157</f>
        <v>0.034425000000000004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127</v>
      </c>
      <c r="AT157" s="229" t="s">
        <v>123</v>
      </c>
      <c r="AU157" s="229" t="s">
        <v>83</v>
      </c>
      <c r="AY157" s="14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81</v>
      </c>
      <c r="BK157" s="230">
        <f>ROUND(I157*H157,2)</f>
        <v>0</v>
      </c>
      <c r="BL157" s="14" t="s">
        <v>127</v>
      </c>
      <c r="BM157" s="229" t="s">
        <v>231</v>
      </c>
    </row>
    <row r="158" s="2" customFormat="1" ht="24.15" customHeight="1">
      <c r="A158" s="35"/>
      <c r="B158" s="36"/>
      <c r="C158" s="217" t="s">
        <v>232</v>
      </c>
      <c r="D158" s="217" t="s">
        <v>123</v>
      </c>
      <c r="E158" s="218" t="s">
        <v>233</v>
      </c>
      <c r="F158" s="219" t="s">
        <v>234</v>
      </c>
      <c r="G158" s="220" t="s">
        <v>126</v>
      </c>
      <c r="H158" s="221">
        <v>67.5</v>
      </c>
      <c r="I158" s="222"/>
      <c r="J158" s="223">
        <f>ROUND(I158*H158,2)</f>
        <v>0</v>
      </c>
      <c r="K158" s="224"/>
      <c r="L158" s="41"/>
      <c r="M158" s="225" t="s">
        <v>1</v>
      </c>
      <c r="N158" s="226" t="s">
        <v>38</v>
      </c>
      <c r="O158" s="88"/>
      <c r="P158" s="227">
        <f>O158*H158</f>
        <v>0</v>
      </c>
      <c r="Q158" s="227">
        <v>0.10373</v>
      </c>
      <c r="R158" s="227">
        <f>Q158*H158</f>
        <v>7.0017750000000003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127</v>
      </c>
      <c r="AT158" s="229" t="s">
        <v>123</v>
      </c>
      <c r="AU158" s="229" t="s">
        <v>83</v>
      </c>
      <c r="AY158" s="14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81</v>
      </c>
      <c r="BK158" s="230">
        <f>ROUND(I158*H158,2)</f>
        <v>0</v>
      </c>
      <c r="BL158" s="14" t="s">
        <v>127</v>
      </c>
      <c r="BM158" s="229" t="s">
        <v>235</v>
      </c>
    </row>
    <row r="159" s="2" customFormat="1" ht="24.15" customHeight="1">
      <c r="A159" s="35"/>
      <c r="B159" s="36"/>
      <c r="C159" s="217" t="s">
        <v>181</v>
      </c>
      <c r="D159" s="217" t="s">
        <v>123</v>
      </c>
      <c r="E159" s="218" t="s">
        <v>236</v>
      </c>
      <c r="F159" s="219" t="s">
        <v>237</v>
      </c>
      <c r="G159" s="220" t="s">
        <v>126</v>
      </c>
      <c r="H159" s="221">
        <v>67.5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38</v>
      </c>
      <c r="O159" s="88"/>
      <c r="P159" s="227">
        <f>O159*H159</f>
        <v>0</v>
      </c>
      <c r="Q159" s="227">
        <v>0.15559000000000001</v>
      </c>
      <c r="R159" s="227">
        <f>Q159*H159</f>
        <v>10.502325000000001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127</v>
      </c>
      <c r="AT159" s="229" t="s">
        <v>123</v>
      </c>
      <c r="AU159" s="229" t="s">
        <v>83</v>
      </c>
      <c r="AY159" s="14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81</v>
      </c>
      <c r="BK159" s="230">
        <f>ROUND(I159*H159,2)</f>
        <v>0</v>
      </c>
      <c r="BL159" s="14" t="s">
        <v>127</v>
      </c>
      <c r="BM159" s="229" t="s">
        <v>238</v>
      </c>
    </row>
    <row r="160" s="2" customFormat="1" ht="24.15" customHeight="1">
      <c r="A160" s="35"/>
      <c r="B160" s="36"/>
      <c r="C160" s="217" t="s">
        <v>239</v>
      </c>
      <c r="D160" s="217" t="s">
        <v>123</v>
      </c>
      <c r="E160" s="218" t="s">
        <v>240</v>
      </c>
      <c r="F160" s="219" t="s">
        <v>241</v>
      </c>
      <c r="G160" s="220" t="s">
        <v>126</v>
      </c>
      <c r="H160" s="221">
        <v>101</v>
      </c>
      <c r="I160" s="222"/>
      <c r="J160" s="223">
        <f>ROUND(I160*H160,2)</f>
        <v>0</v>
      </c>
      <c r="K160" s="224"/>
      <c r="L160" s="41"/>
      <c r="M160" s="225" t="s">
        <v>1</v>
      </c>
      <c r="N160" s="226" t="s">
        <v>38</v>
      </c>
      <c r="O160" s="88"/>
      <c r="P160" s="227">
        <f>O160*H160</f>
        <v>0</v>
      </c>
      <c r="Q160" s="227">
        <v>0.084250000000000005</v>
      </c>
      <c r="R160" s="227">
        <f>Q160*H160</f>
        <v>8.5092499999999998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127</v>
      </c>
      <c r="AT160" s="229" t="s">
        <v>123</v>
      </c>
      <c r="AU160" s="229" t="s">
        <v>83</v>
      </c>
      <c r="AY160" s="14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81</v>
      </c>
      <c r="BK160" s="230">
        <f>ROUND(I160*H160,2)</f>
        <v>0</v>
      </c>
      <c r="BL160" s="14" t="s">
        <v>127</v>
      </c>
      <c r="BM160" s="229" t="s">
        <v>242</v>
      </c>
    </row>
    <row r="161" s="2" customFormat="1" ht="14.4" customHeight="1">
      <c r="A161" s="35"/>
      <c r="B161" s="36"/>
      <c r="C161" s="231" t="s">
        <v>185</v>
      </c>
      <c r="D161" s="231" t="s">
        <v>178</v>
      </c>
      <c r="E161" s="232" t="s">
        <v>243</v>
      </c>
      <c r="F161" s="233" t="s">
        <v>244</v>
      </c>
      <c r="G161" s="234" t="s">
        <v>126</v>
      </c>
      <c r="H161" s="235">
        <v>98.879999999999995</v>
      </c>
      <c r="I161" s="236"/>
      <c r="J161" s="237">
        <f>ROUND(I161*H161,2)</f>
        <v>0</v>
      </c>
      <c r="K161" s="238"/>
      <c r="L161" s="239"/>
      <c r="M161" s="240" t="s">
        <v>1</v>
      </c>
      <c r="N161" s="241" t="s">
        <v>38</v>
      </c>
      <c r="O161" s="88"/>
      <c r="P161" s="227">
        <f>O161*H161</f>
        <v>0</v>
      </c>
      <c r="Q161" s="227">
        <v>0.13</v>
      </c>
      <c r="R161" s="227">
        <f>Q161*H161</f>
        <v>12.8544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136</v>
      </c>
      <c r="AT161" s="229" t="s">
        <v>178</v>
      </c>
      <c r="AU161" s="229" t="s">
        <v>83</v>
      </c>
      <c r="AY161" s="14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81</v>
      </c>
      <c r="BK161" s="230">
        <f>ROUND(I161*H161,2)</f>
        <v>0</v>
      </c>
      <c r="BL161" s="14" t="s">
        <v>127</v>
      </c>
      <c r="BM161" s="229" t="s">
        <v>245</v>
      </c>
    </row>
    <row r="162" s="2" customFormat="1" ht="24.15" customHeight="1">
      <c r="A162" s="35"/>
      <c r="B162" s="36"/>
      <c r="C162" s="231" t="s">
        <v>246</v>
      </c>
      <c r="D162" s="231" t="s">
        <v>178</v>
      </c>
      <c r="E162" s="232" t="s">
        <v>247</v>
      </c>
      <c r="F162" s="233" t="s">
        <v>248</v>
      </c>
      <c r="G162" s="234" t="s">
        <v>126</v>
      </c>
      <c r="H162" s="235">
        <v>5</v>
      </c>
      <c r="I162" s="236"/>
      <c r="J162" s="237">
        <f>ROUND(I162*H162,2)</f>
        <v>0</v>
      </c>
      <c r="K162" s="238"/>
      <c r="L162" s="239"/>
      <c r="M162" s="240" t="s">
        <v>1</v>
      </c>
      <c r="N162" s="241" t="s">
        <v>38</v>
      </c>
      <c r="O162" s="88"/>
      <c r="P162" s="227">
        <f>O162*H162</f>
        <v>0</v>
      </c>
      <c r="Q162" s="227">
        <v>0.13100000000000001</v>
      </c>
      <c r="R162" s="227">
        <f>Q162*H162</f>
        <v>0.65500000000000003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136</v>
      </c>
      <c r="AT162" s="229" t="s">
        <v>178</v>
      </c>
      <c r="AU162" s="229" t="s">
        <v>83</v>
      </c>
      <c r="AY162" s="14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81</v>
      </c>
      <c r="BK162" s="230">
        <f>ROUND(I162*H162,2)</f>
        <v>0</v>
      </c>
      <c r="BL162" s="14" t="s">
        <v>127</v>
      </c>
      <c r="BM162" s="229" t="s">
        <v>249</v>
      </c>
    </row>
    <row r="163" s="12" customFormat="1" ht="22.8" customHeight="1">
      <c r="A163" s="12"/>
      <c r="B163" s="202"/>
      <c r="C163" s="203"/>
      <c r="D163" s="204" t="s">
        <v>72</v>
      </c>
      <c r="E163" s="215" t="s">
        <v>136</v>
      </c>
      <c r="F163" s="215" t="s">
        <v>250</v>
      </c>
      <c r="G163" s="203"/>
      <c r="H163" s="203"/>
      <c r="I163" s="206"/>
      <c r="J163" s="216">
        <f>BK163</f>
        <v>0</v>
      </c>
      <c r="K163" s="203"/>
      <c r="L163" s="207"/>
      <c r="M163" s="208"/>
      <c r="N163" s="209"/>
      <c r="O163" s="209"/>
      <c r="P163" s="210">
        <f>SUM(P164:P171)</f>
        <v>0</v>
      </c>
      <c r="Q163" s="209"/>
      <c r="R163" s="210">
        <f>SUM(R164:R171)</f>
        <v>4.4431399999999996</v>
      </c>
      <c r="S163" s="209"/>
      <c r="T163" s="21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81</v>
      </c>
      <c r="AT163" s="213" t="s">
        <v>72</v>
      </c>
      <c r="AU163" s="213" t="s">
        <v>81</v>
      </c>
      <c r="AY163" s="212" t="s">
        <v>121</v>
      </c>
      <c r="BK163" s="214">
        <f>SUM(BK164:BK171)</f>
        <v>0</v>
      </c>
    </row>
    <row r="164" s="2" customFormat="1" ht="24.15" customHeight="1">
      <c r="A164" s="35"/>
      <c r="B164" s="36"/>
      <c r="C164" s="217" t="s">
        <v>188</v>
      </c>
      <c r="D164" s="217" t="s">
        <v>123</v>
      </c>
      <c r="E164" s="218" t="s">
        <v>251</v>
      </c>
      <c r="F164" s="219" t="s">
        <v>252</v>
      </c>
      <c r="G164" s="220" t="s">
        <v>147</v>
      </c>
      <c r="H164" s="221">
        <v>9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38</v>
      </c>
      <c r="O164" s="88"/>
      <c r="P164" s="227">
        <f>O164*H164</f>
        <v>0</v>
      </c>
      <c r="Q164" s="227">
        <v>1.0000000000000001E-05</v>
      </c>
      <c r="R164" s="227">
        <f>Q164*H164</f>
        <v>9.0000000000000006E-05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127</v>
      </c>
      <c r="AT164" s="229" t="s">
        <v>123</v>
      </c>
      <c r="AU164" s="229" t="s">
        <v>83</v>
      </c>
      <c r="AY164" s="14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81</v>
      </c>
      <c r="BK164" s="230">
        <f>ROUND(I164*H164,2)</f>
        <v>0</v>
      </c>
      <c r="BL164" s="14" t="s">
        <v>127</v>
      </c>
      <c r="BM164" s="229" t="s">
        <v>253</v>
      </c>
    </row>
    <row r="165" s="2" customFormat="1" ht="14.4" customHeight="1">
      <c r="A165" s="35"/>
      <c r="B165" s="36"/>
      <c r="C165" s="231" t="s">
        <v>254</v>
      </c>
      <c r="D165" s="231" t="s">
        <v>178</v>
      </c>
      <c r="E165" s="232" t="s">
        <v>255</v>
      </c>
      <c r="F165" s="233" t="s">
        <v>256</v>
      </c>
      <c r="G165" s="234" t="s">
        <v>147</v>
      </c>
      <c r="H165" s="235">
        <v>9</v>
      </c>
      <c r="I165" s="236"/>
      <c r="J165" s="237">
        <f>ROUND(I165*H165,2)</f>
        <v>0</v>
      </c>
      <c r="K165" s="238"/>
      <c r="L165" s="239"/>
      <c r="M165" s="240" t="s">
        <v>1</v>
      </c>
      <c r="N165" s="241" t="s">
        <v>38</v>
      </c>
      <c r="O165" s="88"/>
      <c r="P165" s="227">
        <f>O165*H165</f>
        <v>0</v>
      </c>
      <c r="Q165" s="227">
        <v>0.0046899999999999997</v>
      </c>
      <c r="R165" s="227">
        <f>Q165*H165</f>
        <v>0.042209999999999998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136</v>
      </c>
      <c r="AT165" s="229" t="s">
        <v>178</v>
      </c>
      <c r="AU165" s="229" t="s">
        <v>83</v>
      </c>
      <c r="AY165" s="14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81</v>
      </c>
      <c r="BK165" s="230">
        <f>ROUND(I165*H165,2)</f>
        <v>0</v>
      </c>
      <c r="BL165" s="14" t="s">
        <v>127</v>
      </c>
      <c r="BM165" s="229" t="s">
        <v>257</v>
      </c>
    </row>
    <row r="166" s="2" customFormat="1" ht="14.4" customHeight="1">
      <c r="A166" s="35"/>
      <c r="B166" s="36"/>
      <c r="C166" s="217" t="s">
        <v>192</v>
      </c>
      <c r="D166" s="217" t="s">
        <v>123</v>
      </c>
      <c r="E166" s="218" t="s">
        <v>258</v>
      </c>
      <c r="F166" s="219" t="s">
        <v>259</v>
      </c>
      <c r="G166" s="220" t="s">
        <v>260</v>
      </c>
      <c r="H166" s="221">
        <v>3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38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127</v>
      </c>
      <c r="AT166" s="229" t="s">
        <v>123</v>
      </c>
      <c r="AU166" s="229" t="s">
        <v>83</v>
      </c>
      <c r="AY166" s="14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81</v>
      </c>
      <c r="BK166" s="230">
        <f>ROUND(I166*H166,2)</f>
        <v>0</v>
      </c>
      <c r="BL166" s="14" t="s">
        <v>127</v>
      </c>
      <c r="BM166" s="229" t="s">
        <v>261</v>
      </c>
    </row>
    <row r="167" s="2" customFormat="1" ht="14.4" customHeight="1">
      <c r="A167" s="35"/>
      <c r="B167" s="36"/>
      <c r="C167" s="217" t="s">
        <v>262</v>
      </c>
      <c r="D167" s="217" t="s">
        <v>123</v>
      </c>
      <c r="E167" s="218" t="s">
        <v>263</v>
      </c>
      <c r="F167" s="219" t="s">
        <v>264</v>
      </c>
      <c r="G167" s="220" t="s">
        <v>260</v>
      </c>
      <c r="H167" s="221">
        <v>1</v>
      </c>
      <c r="I167" s="222"/>
      <c r="J167" s="223">
        <f>ROUND(I167*H167,2)</f>
        <v>0</v>
      </c>
      <c r="K167" s="224"/>
      <c r="L167" s="41"/>
      <c r="M167" s="225" t="s">
        <v>1</v>
      </c>
      <c r="N167" s="226" t="s">
        <v>38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127</v>
      </c>
      <c r="AT167" s="229" t="s">
        <v>123</v>
      </c>
      <c r="AU167" s="229" t="s">
        <v>83</v>
      </c>
      <c r="AY167" s="14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81</v>
      </c>
      <c r="BK167" s="230">
        <f>ROUND(I167*H167,2)</f>
        <v>0</v>
      </c>
      <c r="BL167" s="14" t="s">
        <v>127</v>
      </c>
      <c r="BM167" s="229" t="s">
        <v>265</v>
      </c>
    </row>
    <row r="168" s="2" customFormat="1" ht="24.15" customHeight="1">
      <c r="A168" s="35"/>
      <c r="B168" s="36"/>
      <c r="C168" s="217" t="s">
        <v>195</v>
      </c>
      <c r="D168" s="217" t="s">
        <v>123</v>
      </c>
      <c r="E168" s="218" t="s">
        <v>266</v>
      </c>
      <c r="F168" s="219" t="s">
        <v>267</v>
      </c>
      <c r="G168" s="220" t="s">
        <v>260</v>
      </c>
      <c r="H168" s="221">
        <v>4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38</v>
      </c>
      <c r="O168" s="88"/>
      <c r="P168" s="227">
        <f>O168*H168</f>
        <v>0</v>
      </c>
      <c r="Q168" s="227">
        <v>0.34089999999999998</v>
      </c>
      <c r="R168" s="227">
        <f>Q168*H168</f>
        <v>1.3635999999999999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127</v>
      </c>
      <c r="AT168" s="229" t="s">
        <v>123</v>
      </c>
      <c r="AU168" s="229" t="s">
        <v>83</v>
      </c>
      <c r="AY168" s="14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81</v>
      </c>
      <c r="BK168" s="230">
        <f>ROUND(I168*H168,2)</f>
        <v>0</v>
      </c>
      <c r="BL168" s="14" t="s">
        <v>127</v>
      </c>
      <c r="BM168" s="229" t="s">
        <v>268</v>
      </c>
    </row>
    <row r="169" s="2" customFormat="1" ht="24.15" customHeight="1">
      <c r="A169" s="35"/>
      <c r="B169" s="36"/>
      <c r="C169" s="231" t="s">
        <v>269</v>
      </c>
      <c r="D169" s="231" t="s">
        <v>178</v>
      </c>
      <c r="E169" s="232" t="s">
        <v>270</v>
      </c>
      <c r="F169" s="233" t="s">
        <v>271</v>
      </c>
      <c r="G169" s="234" t="s">
        <v>260</v>
      </c>
      <c r="H169" s="235">
        <v>4</v>
      </c>
      <c r="I169" s="236"/>
      <c r="J169" s="237">
        <f>ROUND(I169*H169,2)</f>
        <v>0</v>
      </c>
      <c r="K169" s="238"/>
      <c r="L169" s="239"/>
      <c r="M169" s="240" t="s">
        <v>1</v>
      </c>
      <c r="N169" s="241" t="s">
        <v>38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136</v>
      </c>
      <c r="AT169" s="229" t="s">
        <v>178</v>
      </c>
      <c r="AU169" s="229" t="s">
        <v>83</v>
      </c>
      <c r="AY169" s="14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81</v>
      </c>
      <c r="BK169" s="230">
        <f>ROUND(I169*H169,2)</f>
        <v>0</v>
      </c>
      <c r="BL169" s="14" t="s">
        <v>127</v>
      </c>
      <c r="BM169" s="229" t="s">
        <v>272</v>
      </c>
    </row>
    <row r="170" s="2" customFormat="1" ht="24.15" customHeight="1">
      <c r="A170" s="35"/>
      <c r="B170" s="36"/>
      <c r="C170" s="217" t="s">
        <v>198</v>
      </c>
      <c r="D170" s="217" t="s">
        <v>123</v>
      </c>
      <c r="E170" s="218" t="s">
        <v>273</v>
      </c>
      <c r="F170" s="219" t="s">
        <v>274</v>
      </c>
      <c r="G170" s="220" t="s">
        <v>260</v>
      </c>
      <c r="H170" s="221">
        <v>5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38</v>
      </c>
      <c r="O170" s="88"/>
      <c r="P170" s="227">
        <f>O170*H170</f>
        <v>0</v>
      </c>
      <c r="Q170" s="227">
        <v>0.42080000000000001</v>
      </c>
      <c r="R170" s="227">
        <f>Q170*H170</f>
        <v>2.1040000000000001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127</v>
      </c>
      <c r="AT170" s="229" t="s">
        <v>123</v>
      </c>
      <c r="AU170" s="229" t="s">
        <v>83</v>
      </c>
      <c r="AY170" s="14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81</v>
      </c>
      <c r="BK170" s="230">
        <f>ROUND(I170*H170,2)</f>
        <v>0</v>
      </c>
      <c r="BL170" s="14" t="s">
        <v>127</v>
      </c>
      <c r="BM170" s="229" t="s">
        <v>275</v>
      </c>
    </row>
    <row r="171" s="2" customFormat="1" ht="24.15" customHeight="1">
      <c r="A171" s="35"/>
      <c r="B171" s="36"/>
      <c r="C171" s="217" t="s">
        <v>276</v>
      </c>
      <c r="D171" s="217" t="s">
        <v>123</v>
      </c>
      <c r="E171" s="218" t="s">
        <v>277</v>
      </c>
      <c r="F171" s="219" t="s">
        <v>278</v>
      </c>
      <c r="G171" s="220" t="s">
        <v>260</v>
      </c>
      <c r="H171" s="221">
        <v>3</v>
      </c>
      <c r="I171" s="222"/>
      <c r="J171" s="223">
        <f>ROUND(I171*H171,2)</f>
        <v>0</v>
      </c>
      <c r="K171" s="224"/>
      <c r="L171" s="41"/>
      <c r="M171" s="225" t="s">
        <v>1</v>
      </c>
      <c r="N171" s="226" t="s">
        <v>38</v>
      </c>
      <c r="O171" s="88"/>
      <c r="P171" s="227">
        <f>O171*H171</f>
        <v>0</v>
      </c>
      <c r="Q171" s="227">
        <v>0.31108000000000002</v>
      </c>
      <c r="R171" s="227">
        <f>Q171*H171</f>
        <v>0.93324000000000007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127</v>
      </c>
      <c r="AT171" s="229" t="s">
        <v>123</v>
      </c>
      <c r="AU171" s="229" t="s">
        <v>83</v>
      </c>
      <c r="AY171" s="14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81</v>
      </c>
      <c r="BK171" s="230">
        <f>ROUND(I171*H171,2)</f>
        <v>0</v>
      </c>
      <c r="BL171" s="14" t="s">
        <v>127</v>
      </c>
      <c r="BM171" s="229" t="s">
        <v>279</v>
      </c>
    </row>
    <row r="172" s="12" customFormat="1" ht="22.8" customHeight="1">
      <c r="A172" s="12"/>
      <c r="B172" s="202"/>
      <c r="C172" s="203"/>
      <c r="D172" s="204" t="s">
        <v>72</v>
      </c>
      <c r="E172" s="215" t="s">
        <v>152</v>
      </c>
      <c r="F172" s="215" t="s">
        <v>280</v>
      </c>
      <c r="G172" s="203"/>
      <c r="H172" s="203"/>
      <c r="I172" s="206"/>
      <c r="J172" s="216">
        <f>BK172</f>
        <v>0</v>
      </c>
      <c r="K172" s="203"/>
      <c r="L172" s="207"/>
      <c r="M172" s="208"/>
      <c r="N172" s="209"/>
      <c r="O172" s="209"/>
      <c r="P172" s="210">
        <f>SUM(P173:P188)</f>
        <v>0</v>
      </c>
      <c r="Q172" s="209"/>
      <c r="R172" s="210">
        <f>SUM(R173:R188)</f>
        <v>33.924650000000014</v>
      </c>
      <c r="S172" s="209"/>
      <c r="T172" s="211">
        <f>SUM(T173:T188)</f>
        <v>0.28200000000000003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81</v>
      </c>
      <c r="AT172" s="213" t="s">
        <v>72</v>
      </c>
      <c r="AU172" s="213" t="s">
        <v>81</v>
      </c>
      <c r="AY172" s="212" t="s">
        <v>121</v>
      </c>
      <c r="BK172" s="214">
        <f>SUM(BK173:BK188)</f>
        <v>0</v>
      </c>
    </row>
    <row r="173" s="2" customFormat="1" ht="37.8" customHeight="1">
      <c r="A173" s="35"/>
      <c r="B173" s="36"/>
      <c r="C173" s="217" t="s">
        <v>202</v>
      </c>
      <c r="D173" s="217" t="s">
        <v>123</v>
      </c>
      <c r="E173" s="218" t="s">
        <v>281</v>
      </c>
      <c r="F173" s="219" t="s">
        <v>282</v>
      </c>
      <c r="G173" s="220" t="s">
        <v>260</v>
      </c>
      <c r="H173" s="221">
        <v>9</v>
      </c>
      <c r="I173" s="222"/>
      <c r="J173" s="223">
        <f>ROUND(I173*H173,2)</f>
        <v>0</v>
      </c>
      <c r="K173" s="224"/>
      <c r="L173" s="41"/>
      <c r="M173" s="225" t="s">
        <v>1</v>
      </c>
      <c r="N173" s="226" t="s">
        <v>38</v>
      </c>
      <c r="O173" s="88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127</v>
      </c>
      <c r="AT173" s="229" t="s">
        <v>123</v>
      </c>
      <c r="AU173" s="229" t="s">
        <v>83</v>
      </c>
      <c r="AY173" s="14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81</v>
      </c>
      <c r="BK173" s="230">
        <f>ROUND(I173*H173,2)</f>
        <v>0</v>
      </c>
      <c r="BL173" s="14" t="s">
        <v>127</v>
      </c>
      <c r="BM173" s="229" t="s">
        <v>283</v>
      </c>
    </row>
    <row r="174" s="2" customFormat="1" ht="24.15" customHeight="1">
      <c r="A174" s="35"/>
      <c r="B174" s="36"/>
      <c r="C174" s="217" t="s">
        <v>284</v>
      </c>
      <c r="D174" s="217" t="s">
        <v>123</v>
      </c>
      <c r="E174" s="218" t="s">
        <v>285</v>
      </c>
      <c r="F174" s="219" t="s">
        <v>286</v>
      </c>
      <c r="G174" s="220" t="s">
        <v>260</v>
      </c>
      <c r="H174" s="221">
        <v>3</v>
      </c>
      <c r="I174" s="222"/>
      <c r="J174" s="223">
        <f>ROUND(I174*H174,2)</f>
        <v>0</v>
      </c>
      <c r="K174" s="224"/>
      <c r="L174" s="41"/>
      <c r="M174" s="225" t="s">
        <v>1</v>
      </c>
      <c r="N174" s="226" t="s">
        <v>38</v>
      </c>
      <c r="O174" s="88"/>
      <c r="P174" s="227">
        <f>O174*H174</f>
        <v>0</v>
      </c>
      <c r="Q174" s="227">
        <v>0.11241</v>
      </c>
      <c r="R174" s="227">
        <f>Q174*H174</f>
        <v>0.33722999999999997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127</v>
      </c>
      <c r="AT174" s="229" t="s">
        <v>123</v>
      </c>
      <c r="AU174" s="229" t="s">
        <v>83</v>
      </c>
      <c r="AY174" s="14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81</v>
      </c>
      <c r="BK174" s="230">
        <f>ROUND(I174*H174,2)</f>
        <v>0</v>
      </c>
      <c r="BL174" s="14" t="s">
        <v>127</v>
      </c>
      <c r="BM174" s="229" t="s">
        <v>287</v>
      </c>
    </row>
    <row r="175" s="2" customFormat="1" ht="14.4" customHeight="1">
      <c r="A175" s="35"/>
      <c r="B175" s="36"/>
      <c r="C175" s="231" t="s">
        <v>206</v>
      </c>
      <c r="D175" s="231" t="s">
        <v>178</v>
      </c>
      <c r="E175" s="232" t="s">
        <v>288</v>
      </c>
      <c r="F175" s="233" t="s">
        <v>289</v>
      </c>
      <c r="G175" s="234" t="s">
        <v>260</v>
      </c>
      <c r="H175" s="235">
        <v>3</v>
      </c>
      <c r="I175" s="236"/>
      <c r="J175" s="237">
        <f>ROUND(I175*H175,2)</f>
        <v>0</v>
      </c>
      <c r="K175" s="238"/>
      <c r="L175" s="239"/>
      <c r="M175" s="240" t="s">
        <v>1</v>
      </c>
      <c r="N175" s="241" t="s">
        <v>38</v>
      </c>
      <c r="O175" s="88"/>
      <c r="P175" s="227">
        <f>O175*H175</f>
        <v>0</v>
      </c>
      <c r="Q175" s="227">
        <v>0.0061000000000000004</v>
      </c>
      <c r="R175" s="227">
        <f>Q175*H175</f>
        <v>0.0183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136</v>
      </c>
      <c r="AT175" s="229" t="s">
        <v>178</v>
      </c>
      <c r="AU175" s="229" t="s">
        <v>83</v>
      </c>
      <c r="AY175" s="14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81</v>
      </c>
      <c r="BK175" s="230">
        <f>ROUND(I175*H175,2)</f>
        <v>0</v>
      </c>
      <c r="BL175" s="14" t="s">
        <v>127</v>
      </c>
      <c r="BM175" s="229" t="s">
        <v>290</v>
      </c>
    </row>
    <row r="176" s="2" customFormat="1" ht="14.4" customHeight="1">
      <c r="A176" s="35"/>
      <c r="B176" s="36"/>
      <c r="C176" s="231" t="s">
        <v>291</v>
      </c>
      <c r="D176" s="231" t="s">
        <v>178</v>
      </c>
      <c r="E176" s="232" t="s">
        <v>292</v>
      </c>
      <c r="F176" s="233" t="s">
        <v>293</v>
      </c>
      <c r="G176" s="234" t="s">
        <v>260</v>
      </c>
      <c r="H176" s="235">
        <v>3</v>
      </c>
      <c r="I176" s="236"/>
      <c r="J176" s="237">
        <f>ROUND(I176*H176,2)</f>
        <v>0</v>
      </c>
      <c r="K176" s="238"/>
      <c r="L176" s="239"/>
      <c r="M176" s="240" t="s">
        <v>1</v>
      </c>
      <c r="N176" s="241" t="s">
        <v>38</v>
      </c>
      <c r="O176" s="88"/>
      <c r="P176" s="227">
        <f>O176*H176</f>
        <v>0</v>
      </c>
      <c r="Q176" s="227">
        <v>0.0030000000000000001</v>
      </c>
      <c r="R176" s="227">
        <f>Q176*H176</f>
        <v>0.0090000000000000011</v>
      </c>
      <c r="S176" s="227">
        <v>0</v>
      </c>
      <c r="T176" s="22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136</v>
      </c>
      <c r="AT176" s="229" t="s">
        <v>178</v>
      </c>
      <c r="AU176" s="229" t="s">
        <v>83</v>
      </c>
      <c r="AY176" s="14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81</v>
      </c>
      <c r="BK176" s="230">
        <f>ROUND(I176*H176,2)</f>
        <v>0</v>
      </c>
      <c r="BL176" s="14" t="s">
        <v>127</v>
      </c>
      <c r="BM176" s="229" t="s">
        <v>294</v>
      </c>
    </row>
    <row r="177" s="2" customFormat="1" ht="14.4" customHeight="1">
      <c r="A177" s="35"/>
      <c r="B177" s="36"/>
      <c r="C177" s="231" t="s">
        <v>209</v>
      </c>
      <c r="D177" s="231" t="s">
        <v>178</v>
      </c>
      <c r="E177" s="232" t="s">
        <v>295</v>
      </c>
      <c r="F177" s="233" t="s">
        <v>296</v>
      </c>
      <c r="G177" s="234" t="s">
        <v>260</v>
      </c>
      <c r="H177" s="235">
        <v>3</v>
      </c>
      <c r="I177" s="236"/>
      <c r="J177" s="237">
        <f>ROUND(I177*H177,2)</f>
        <v>0</v>
      </c>
      <c r="K177" s="238"/>
      <c r="L177" s="239"/>
      <c r="M177" s="240" t="s">
        <v>1</v>
      </c>
      <c r="N177" s="241" t="s">
        <v>38</v>
      </c>
      <c r="O177" s="88"/>
      <c r="P177" s="227">
        <f>O177*H177</f>
        <v>0</v>
      </c>
      <c r="Q177" s="227">
        <v>0.00010000000000000001</v>
      </c>
      <c r="R177" s="227">
        <f>Q177*H177</f>
        <v>0.00030000000000000003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136</v>
      </c>
      <c r="AT177" s="229" t="s">
        <v>178</v>
      </c>
      <c r="AU177" s="229" t="s">
        <v>83</v>
      </c>
      <c r="AY177" s="14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81</v>
      </c>
      <c r="BK177" s="230">
        <f>ROUND(I177*H177,2)</f>
        <v>0</v>
      </c>
      <c r="BL177" s="14" t="s">
        <v>127</v>
      </c>
      <c r="BM177" s="229" t="s">
        <v>297</v>
      </c>
    </row>
    <row r="178" s="2" customFormat="1" ht="14.4" customHeight="1">
      <c r="A178" s="35"/>
      <c r="B178" s="36"/>
      <c r="C178" s="231" t="s">
        <v>298</v>
      </c>
      <c r="D178" s="231" t="s">
        <v>178</v>
      </c>
      <c r="E178" s="232" t="s">
        <v>299</v>
      </c>
      <c r="F178" s="233" t="s">
        <v>300</v>
      </c>
      <c r="G178" s="234" t="s">
        <v>260</v>
      </c>
      <c r="H178" s="235">
        <v>18</v>
      </c>
      <c r="I178" s="236"/>
      <c r="J178" s="237">
        <f>ROUND(I178*H178,2)</f>
        <v>0</v>
      </c>
      <c r="K178" s="238"/>
      <c r="L178" s="239"/>
      <c r="M178" s="240" t="s">
        <v>1</v>
      </c>
      <c r="N178" s="241" t="s">
        <v>38</v>
      </c>
      <c r="O178" s="88"/>
      <c r="P178" s="227">
        <f>O178*H178</f>
        <v>0</v>
      </c>
      <c r="Q178" s="227">
        <v>0.00035</v>
      </c>
      <c r="R178" s="227">
        <f>Q178*H178</f>
        <v>0.0063</v>
      </c>
      <c r="S178" s="227">
        <v>0</v>
      </c>
      <c r="T178" s="22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136</v>
      </c>
      <c r="AT178" s="229" t="s">
        <v>178</v>
      </c>
      <c r="AU178" s="229" t="s">
        <v>83</v>
      </c>
      <c r="AY178" s="14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81</v>
      </c>
      <c r="BK178" s="230">
        <f>ROUND(I178*H178,2)</f>
        <v>0</v>
      </c>
      <c r="BL178" s="14" t="s">
        <v>127</v>
      </c>
      <c r="BM178" s="229" t="s">
        <v>301</v>
      </c>
    </row>
    <row r="179" s="2" customFormat="1" ht="24.15" customHeight="1">
      <c r="A179" s="35"/>
      <c r="B179" s="36"/>
      <c r="C179" s="217" t="s">
        <v>213</v>
      </c>
      <c r="D179" s="217" t="s">
        <v>123</v>
      </c>
      <c r="E179" s="218" t="s">
        <v>302</v>
      </c>
      <c r="F179" s="219" t="s">
        <v>303</v>
      </c>
      <c r="G179" s="220" t="s">
        <v>147</v>
      </c>
      <c r="H179" s="221">
        <v>95</v>
      </c>
      <c r="I179" s="222"/>
      <c r="J179" s="223">
        <f>ROUND(I179*H179,2)</f>
        <v>0</v>
      </c>
      <c r="K179" s="224"/>
      <c r="L179" s="41"/>
      <c r="M179" s="225" t="s">
        <v>1</v>
      </c>
      <c r="N179" s="226" t="s">
        <v>38</v>
      </c>
      <c r="O179" s="88"/>
      <c r="P179" s="227">
        <f>O179*H179</f>
        <v>0</v>
      </c>
      <c r="Q179" s="227">
        <v>0.15540000000000001</v>
      </c>
      <c r="R179" s="227">
        <f>Q179*H179</f>
        <v>14.763000000000002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127</v>
      </c>
      <c r="AT179" s="229" t="s">
        <v>123</v>
      </c>
      <c r="AU179" s="229" t="s">
        <v>83</v>
      </c>
      <c r="AY179" s="14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81</v>
      </c>
      <c r="BK179" s="230">
        <f>ROUND(I179*H179,2)</f>
        <v>0</v>
      </c>
      <c r="BL179" s="14" t="s">
        <v>127</v>
      </c>
      <c r="BM179" s="229" t="s">
        <v>304</v>
      </c>
    </row>
    <row r="180" s="2" customFormat="1" ht="14.4" customHeight="1">
      <c r="A180" s="35"/>
      <c r="B180" s="36"/>
      <c r="C180" s="231" t="s">
        <v>305</v>
      </c>
      <c r="D180" s="231" t="s">
        <v>178</v>
      </c>
      <c r="E180" s="232" t="s">
        <v>306</v>
      </c>
      <c r="F180" s="233" t="s">
        <v>307</v>
      </c>
      <c r="G180" s="234" t="s">
        <v>147</v>
      </c>
      <c r="H180" s="235">
        <v>59</v>
      </c>
      <c r="I180" s="236"/>
      <c r="J180" s="237">
        <f>ROUND(I180*H180,2)</f>
        <v>0</v>
      </c>
      <c r="K180" s="238"/>
      <c r="L180" s="239"/>
      <c r="M180" s="240" t="s">
        <v>1</v>
      </c>
      <c r="N180" s="241" t="s">
        <v>38</v>
      </c>
      <c r="O180" s="88"/>
      <c r="P180" s="227">
        <f>O180*H180</f>
        <v>0</v>
      </c>
      <c r="Q180" s="227">
        <v>0.080000000000000002</v>
      </c>
      <c r="R180" s="227">
        <f>Q180*H180</f>
        <v>4.7199999999999998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136</v>
      </c>
      <c r="AT180" s="229" t="s">
        <v>178</v>
      </c>
      <c r="AU180" s="229" t="s">
        <v>83</v>
      </c>
      <c r="AY180" s="14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81</v>
      </c>
      <c r="BK180" s="230">
        <f>ROUND(I180*H180,2)</f>
        <v>0</v>
      </c>
      <c r="BL180" s="14" t="s">
        <v>127</v>
      </c>
      <c r="BM180" s="229" t="s">
        <v>308</v>
      </c>
    </row>
    <row r="181" s="2" customFormat="1" ht="24.15" customHeight="1">
      <c r="A181" s="35"/>
      <c r="B181" s="36"/>
      <c r="C181" s="231" t="s">
        <v>217</v>
      </c>
      <c r="D181" s="231" t="s">
        <v>178</v>
      </c>
      <c r="E181" s="232" t="s">
        <v>309</v>
      </c>
      <c r="F181" s="233" t="s">
        <v>310</v>
      </c>
      <c r="G181" s="234" t="s">
        <v>147</v>
      </c>
      <c r="H181" s="235">
        <v>6</v>
      </c>
      <c r="I181" s="236"/>
      <c r="J181" s="237">
        <f>ROUND(I181*H181,2)</f>
        <v>0</v>
      </c>
      <c r="K181" s="238"/>
      <c r="L181" s="239"/>
      <c r="M181" s="240" t="s">
        <v>1</v>
      </c>
      <c r="N181" s="241" t="s">
        <v>38</v>
      </c>
      <c r="O181" s="88"/>
      <c r="P181" s="227">
        <f>O181*H181</f>
        <v>0</v>
      </c>
      <c r="Q181" s="227">
        <v>0.065670000000000006</v>
      </c>
      <c r="R181" s="227">
        <f>Q181*H181</f>
        <v>0.39402000000000004</v>
      </c>
      <c r="S181" s="227">
        <v>0</v>
      </c>
      <c r="T181" s="22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136</v>
      </c>
      <c r="AT181" s="229" t="s">
        <v>178</v>
      </c>
      <c r="AU181" s="229" t="s">
        <v>83</v>
      </c>
      <c r="AY181" s="14" t="s">
        <v>121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81</v>
      </c>
      <c r="BK181" s="230">
        <f>ROUND(I181*H181,2)</f>
        <v>0</v>
      </c>
      <c r="BL181" s="14" t="s">
        <v>127</v>
      </c>
      <c r="BM181" s="229" t="s">
        <v>311</v>
      </c>
    </row>
    <row r="182" s="2" customFormat="1" ht="24.15" customHeight="1">
      <c r="A182" s="35"/>
      <c r="B182" s="36"/>
      <c r="C182" s="231" t="s">
        <v>312</v>
      </c>
      <c r="D182" s="231" t="s">
        <v>178</v>
      </c>
      <c r="E182" s="232" t="s">
        <v>313</v>
      </c>
      <c r="F182" s="233" t="s">
        <v>314</v>
      </c>
      <c r="G182" s="234" t="s">
        <v>147</v>
      </c>
      <c r="H182" s="235">
        <v>30</v>
      </c>
      <c r="I182" s="236"/>
      <c r="J182" s="237">
        <f>ROUND(I182*H182,2)</f>
        <v>0</v>
      </c>
      <c r="K182" s="238"/>
      <c r="L182" s="239"/>
      <c r="M182" s="240" t="s">
        <v>1</v>
      </c>
      <c r="N182" s="241" t="s">
        <v>38</v>
      </c>
      <c r="O182" s="88"/>
      <c r="P182" s="227">
        <f>O182*H182</f>
        <v>0</v>
      </c>
      <c r="Q182" s="227">
        <v>0.048300000000000003</v>
      </c>
      <c r="R182" s="227">
        <f>Q182*H182</f>
        <v>1.4490000000000001</v>
      </c>
      <c r="S182" s="227">
        <v>0</v>
      </c>
      <c r="T182" s="22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136</v>
      </c>
      <c r="AT182" s="229" t="s">
        <v>178</v>
      </c>
      <c r="AU182" s="229" t="s">
        <v>83</v>
      </c>
      <c r="AY182" s="14" t="s">
        <v>121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81</v>
      </c>
      <c r="BK182" s="230">
        <f>ROUND(I182*H182,2)</f>
        <v>0</v>
      </c>
      <c r="BL182" s="14" t="s">
        <v>127</v>
      </c>
      <c r="BM182" s="229" t="s">
        <v>315</v>
      </c>
    </row>
    <row r="183" s="2" customFormat="1" ht="24.15" customHeight="1">
      <c r="A183" s="35"/>
      <c r="B183" s="36"/>
      <c r="C183" s="217" t="s">
        <v>221</v>
      </c>
      <c r="D183" s="217" t="s">
        <v>123</v>
      </c>
      <c r="E183" s="218" t="s">
        <v>316</v>
      </c>
      <c r="F183" s="219" t="s">
        <v>317</v>
      </c>
      <c r="G183" s="220" t="s">
        <v>147</v>
      </c>
      <c r="H183" s="221">
        <v>55</v>
      </c>
      <c r="I183" s="222"/>
      <c r="J183" s="223">
        <f>ROUND(I183*H183,2)</f>
        <v>0</v>
      </c>
      <c r="K183" s="224"/>
      <c r="L183" s="41"/>
      <c r="M183" s="225" t="s">
        <v>1</v>
      </c>
      <c r="N183" s="226" t="s">
        <v>38</v>
      </c>
      <c r="O183" s="88"/>
      <c r="P183" s="227">
        <f>O183*H183</f>
        <v>0</v>
      </c>
      <c r="Q183" s="227">
        <v>0.1295</v>
      </c>
      <c r="R183" s="227">
        <f>Q183*H183</f>
        <v>7.1225000000000005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127</v>
      </c>
      <c r="AT183" s="229" t="s">
        <v>123</v>
      </c>
      <c r="AU183" s="229" t="s">
        <v>83</v>
      </c>
      <c r="AY183" s="14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81</v>
      </c>
      <c r="BK183" s="230">
        <f>ROUND(I183*H183,2)</f>
        <v>0</v>
      </c>
      <c r="BL183" s="14" t="s">
        <v>127</v>
      </c>
      <c r="BM183" s="229" t="s">
        <v>318</v>
      </c>
    </row>
    <row r="184" s="2" customFormat="1" ht="14.4" customHeight="1">
      <c r="A184" s="35"/>
      <c r="B184" s="36"/>
      <c r="C184" s="231" t="s">
        <v>319</v>
      </c>
      <c r="D184" s="231" t="s">
        <v>178</v>
      </c>
      <c r="E184" s="232" t="s">
        <v>320</v>
      </c>
      <c r="F184" s="233" t="s">
        <v>321</v>
      </c>
      <c r="G184" s="234" t="s">
        <v>147</v>
      </c>
      <c r="H184" s="235">
        <v>110</v>
      </c>
      <c r="I184" s="236"/>
      <c r="J184" s="237">
        <f>ROUND(I184*H184,2)</f>
        <v>0</v>
      </c>
      <c r="K184" s="238"/>
      <c r="L184" s="239"/>
      <c r="M184" s="240" t="s">
        <v>1</v>
      </c>
      <c r="N184" s="241" t="s">
        <v>38</v>
      </c>
      <c r="O184" s="88"/>
      <c r="P184" s="227">
        <f>O184*H184</f>
        <v>0</v>
      </c>
      <c r="Q184" s="227">
        <v>0.045999999999999999</v>
      </c>
      <c r="R184" s="227">
        <f>Q184*H184</f>
        <v>5.0599999999999996</v>
      </c>
      <c r="S184" s="227">
        <v>0</v>
      </c>
      <c r="T184" s="22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136</v>
      </c>
      <c r="AT184" s="229" t="s">
        <v>178</v>
      </c>
      <c r="AU184" s="229" t="s">
        <v>83</v>
      </c>
      <c r="AY184" s="14" t="s">
        <v>121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81</v>
      </c>
      <c r="BK184" s="230">
        <f>ROUND(I184*H184,2)</f>
        <v>0</v>
      </c>
      <c r="BL184" s="14" t="s">
        <v>127</v>
      </c>
      <c r="BM184" s="229" t="s">
        <v>322</v>
      </c>
    </row>
    <row r="185" s="2" customFormat="1" ht="24.15" customHeight="1">
      <c r="A185" s="35"/>
      <c r="B185" s="36"/>
      <c r="C185" s="217" t="s">
        <v>224</v>
      </c>
      <c r="D185" s="217" t="s">
        <v>123</v>
      </c>
      <c r="E185" s="218" t="s">
        <v>323</v>
      </c>
      <c r="F185" s="219" t="s">
        <v>324</v>
      </c>
      <c r="G185" s="220" t="s">
        <v>147</v>
      </c>
      <c r="H185" s="221">
        <v>75</v>
      </c>
      <c r="I185" s="222"/>
      <c r="J185" s="223">
        <f>ROUND(I185*H185,2)</f>
        <v>0</v>
      </c>
      <c r="K185" s="224"/>
      <c r="L185" s="41"/>
      <c r="M185" s="225" t="s">
        <v>1</v>
      </c>
      <c r="N185" s="226" t="s">
        <v>38</v>
      </c>
      <c r="O185" s="88"/>
      <c r="P185" s="227">
        <f>O185*H185</f>
        <v>0</v>
      </c>
      <c r="Q185" s="227">
        <v>0.00059999999999999995</v>
      </c>
      <c r="R185" s="227">
        <f>Q185*H185</f>
        <v>0.044999999999999998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127</v>
      </c>
      <c r="AT185" s="229" t="s">
        <v>123</v>
      </c>
      <c r="AU185" s="229" t="s">
        <v>83</v>
      </c>
      <c r="AY185" s="14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81</v>
      </c>
      <c r="BK185" s="230">
        <f>ROUND(I185*H185,2)</f>
        <v>0</v>
      </c>
      <c r="BL185" s="14" t="s">
        <v>127</v>
      </c>
      <c r="BM185" s="229" t="s">
        <v>325</v>
      </c>
    </row>
    <row r="186" s="2" customFormat="1" ht="14.4" customHeight="1">
      <c r="A186" s="35"/>
      <c r="B186" s="36"/>
      <c r="C186" s="217" t="s">
        <v>326</v>
      </c>
      <c r="D186" s="217" t="s">
        <v>123</v>
      </c>
      <c r="E186" s="218" t="s">
        <v>327</v>
      </c>
      <c r="F186" s="219" t="s">
        <v>328</v>
      </c>
      <c r="G186" s="220" t="s">
        <v>147</v>
      </c>
      <c r="H186" s="221">
        <v>75</v>
      </c>
      <c r="I186" s="222"/>
      <c r="J186" s="223">
        <f>ROUND(I186*H186,2)</f>
        <v>0</v>
      </c>
      <c r="K186" s="224"/>
      <c r="L186" s="41"/>
      <c r="M186" s="225" t="s">
        <v>1</v>
      </c>
      <c r="N186" s="226" t="s">
        <v>38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127</v>
      </c>
      <c r="AT186" s="229" t="s">
        <v>123</v>
      </c>
      <c r="AU186" s="229" t="s">
        <v>83</v>
      </c>
      <c r="AY186" s="14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81</v>
      </c>
      <c r="BK186" s="230">
        <f>ROUND(I186*H186,2)</f>
        <v>0</v>
      </c>
      <c r="BL186" s="14" t="s">
        <v>127</v>
      </c>
      <c r="BM186" s="229" t="s">
        <v>329</v>
      </c>
    </row>
    <row r="187" s="2" customFormat="1" ht="24.15" customHeight="1">
      <c r="A187" s="35"/>
      <c r="B187" s="36"/>
      <c r="C187" s="217" t="s">
        <v>228</v>
      </c>
      <c r="D187" s="217" t="s">
        <v>123</v>
      </c>
      <c r="E187" s="218" t="s">
        <v>330</v>
      </c>
      <c r="F187" s="219" t="s">
        <v>331</v>
      </c>
      <c r="G187" s="220" t="s">
        <v>260</v>
      </c>
      <c r="H187" s="221">
        <v>3</v>
      </c>
      <c r="I187" s="222"/>
      <c r="J187" s="223">
        <f>ROUND(I187*H187,2)</f>
        <v>0</v>
      </c>
      <c r="K187" s="224"/>
      <c r="L187" s="41"/>
      <c r="M187" s="225" t="s">
        <v>1</v>
      </c>
      <c r="N187" s="226" t="s">
        <v>38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0.082000000000000003</v>
      </c>
      <c r="T187" s="228">
        <f>S187*H187</f>
        <v>0.246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127</v>
      </c>
      <c r="AT187" s="229" t="s">
        <v>123</v>
      </c>
      <c r="AU187" s="229" t="s">
        <v>83</v>
      </c>
      <c r="AY187" s="14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81</v>
      </c>
      <c r="BK187" s="230">
        <f>ROUND(I187*H187,2)</f>
        <v>0</v>
      </c>
      <c r="BL187" s="14" t="s">
        <v>127</v>
      </c>
      <c r="BM187" s="229" t="s">
        <v>332</v>
      </c>
    </row>
    <row r="188" s="2" customFormat="1" ht="24.15" customHeight="1">
      <c r="A188" s="35"/>
      <c r="B188" s="36"/>
      <c r="C188" s="217" t="s">
        <v>333</v>
      </c>
      <c r="D188" s="217" t="s">
        <v>123</v>
      </c>
      <c r="E188" s="218" t="s">
        <v>334</v>
      </c>
      <c r="F188" s="219" t="s">
        <v>335</v>
      </c>
      <c r="G188" s="220" t="s">
        <v>260</v>
      </c>
      <c r="H188" s="221">
        <v>9</v>
      </c>
      <c r="I188" s="222"/>
      <c r="J188" s="223">
        <f>ROUND(I188*H188,2)</f>
        <v>0</v>
      </c>
      <c r="K188" s="224"/>
      <c r="L188" s="41"/>
      <c r="M188" s="225" t="s">
        <v>1</v>
      </c>
      <c r="N188" s="226" t="s">
        <v>38</v>
      </c>
      <c r="O188" s="88"/>
      <c r="P188" s="227">
        <f>O188*H188</f>
        <v>0</v>
      </c>
      <c r="Q188" s="227">
        <v>0</v>
      </c>
      <c r="R188" s="227">
        <f>Q188*H188</f>
        <v>0</v>
      </c>
      <c r="S188" s="227">
        <v>0.0040000000000000001</v>
      </c>
      <c r="T188" s="228">
        <f>S188*H188</f>
        <v>0.036000000000000004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9" t="s">
        <v>127</v>
      </c>
      <c r="AT188" s="229" t="s">
        <v>123</v>
      </c>
      <c r="AU188" s="229" t="s">
        <v>83</v>
      </c>
      <c r="AY188" s="14" t="s">
        <v>121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4" t="s">
        <v>81</v>
      </c>
      <c r="BK188" s="230">
        <f>ROUND(I188*H188,2)</f>
        <v>0</v>
      </c>
      <c r="BL188" s="14" t="s">
        <v>127</v>
      </c>
      <c r="BM188" s="229" t="s">
        <v>336</v>
      </c>
    </row>
    <row r="189" s="12" customFormat="1" ht="22.8" customHeight="1">
      <c r="A189" s="12"/>
      <c r="B189" s="202"/>
      <c r="C189" s="203"/>
      <c r="D189" s="204" t="s">
        <v>72</v>
      </c>
      <c r="E189" s="215" t="s">
        <v>337</v>
      </c>
      <c r="F189" s="215" t="s">
        <v>338</v>
      </c>
      <c r="G189" s="203"/>
      <c r="H189" s="203"/>
      <c r="I189" s="206"/>
      <c r="J189" s="216">
        <f>BK189</f>
        <v>0</v>
      </c>
      <c r="K189" s="203"/>
      <c r="L189" s="207"/>
      <c r="M189" s="208"/>
      <c r="N189" s="209"/>
      <c r="O189" s="209"/>
      <c r="P189" s="210">
        <f>SUM(P190:P196)</f>
        <v>0</v>
      </c>
      <c r="Q189" s="209"/>
      <c r="R189" s="210">
        <f>SUM(R190:R196)</f>
        <v>0</v>
      </c>
      <c r="S189" s="209"/>
      <c r="T189" s="211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81</v>
      </c>
      <c r="AT189" s="213" t="s">
        <v>72</v>
      </c>
      <c r="AU189" s="213" t="s">
        <v>81</v>
      </c>
      <c r="AY189" s="212" t="s">
        <v>121</v>
      </c>
      <c r="BK189" s="214">
        <f>SUM(BK190:BK196)</f>
        <v>0</v>
      </c>
    </row>
    <row r="190" s="2" customFormat="1" ht="14.4" customHeight="1">
      <c r="A190" s="35"/>
      <c r="B190" s="36"/>
      <c r="C190" s="217" t="s">
        <v>231</v>
      </c>
      <c r="D190" s="217" t="s">
        <v>123</v>
      </c>
      <c r="E190" s="218" t="s">
        <v>339</v>
      </c>
      <c r="F190" s="219" t="s">
        <v>340</v>
      </c>
      <c r="G190" s="220" t="s">
        <v>170</v>
      </c>
      <c r="H190" s="221">
        <v>90.298000000000002</v>
      </c>
      <c r="I190" s="222"/>
      <c r="J190" s="223">
        <f>ROUND(I190*H190,2)</f>
        <v>0</v>
      </c>
      <c r="K190" s="224"/>
      <c r="L190" s="41"/>
      <c r="M190" s="225" t="s">
        <v>1</v>
      </c>
      <c r="N190" s="226" t="s">
        <v>38</v>
      </c>
      <c r="O190" s="88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9" t="s">
        <v>127</v>
      </c>
      <c r="AT190" s="229" t="s">
        <v>123</v>
      </c>
      <c r="AU190" s="229" t="s">
        <v>83</v>
      </c>
      <c r="AY190" s="14" t="s">
        <v>121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4" t="s">
        <v>81</v>
      </c>
      <c r="BK190" s="230">
        <f>ROUND(I190*H190,2)</f>
        <v>0</v>
      </c>
      <c r="BL190" s="14" t="s">
        <v>127</v>
      </c>
      <c r="BM190" s="229" t="s">
        <v>341</v>
      </c>
    </row>
    <row r="191" s="2" customFormat="1" ht="24.15" customHeight="1">
      <c r="A191" s="35"/>
      <c r="B191" s="36"/>
      <c r="C191" s="217" t="s">
        <v>342</v>
      </c>
      <c r="D191" s="217" t="s">
        <v>123</v>
      </c>
      <c r="E191" s="218" t="s">
        <v>343</v>
      </c>
      <c r="F191" s="219" t="s">
        <v>344</v>
      </c>
      <c r="G191" s="220" t="s">
        <v>170</v>
      </c>
      <c r="H191" s="221">
        <v>812.68200000000002</v>
      </c>
      <c r="I191" s="222"/>
      <c r="J191" s="223">
        <f>ROUND(I191*H191,2)</f>
        <v>0</v>
      </c>
      <c r="K191" s="224"/>
      <c r="L191" s="41"/>
      <c r="M191" s="225" t="s">
        <v>1</v>
      </c>
      <c r="N191" s="226" t="s">
        <v>38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127</v>
      </c>
      <c r="AT191" s="229" t="s">
        <v>123</v>
      </c>
      <c r="AU191" s="229" t="s">
        <v>83</v>
      </c>
      <c r="AY191" s="14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81</v>
      </c>
      <c r="BK191" s="230">
        <f>ROUND(I191*H191,2)</f>
        <v>0</v>
      </c>
      <c r="BL191" s="14" t="s">
        <v>127</v>
      </c>
      <c r="BM191" s="229" t="s">
        <v>345</v>
      </c>
    </row>
    <row r="192" s="2" customFormat="1" ht="14.4" customHeight="1">
      <c r="A192" s="35"/>
      <c r="B192" s="36"/>
      <c r="C192" s="217" t="s">
        <v>235</v>
      </c>
      <c r="D192" s="217" t="s">
        <v>123</v>
      </c>
      <c r="E192" s="218" t="s">
        <v>346</v>
      </c>
      <c r="F192" s="219" t="s">
        <v>347</v>
      </c>
      <c r="G192" s="220" t="s">
        <v>170</v>
      </c>
      <c r="H192" s="221">
        <v>27.859000000000002</v>
      </c>
      <c r="I192" s="222"/>
      <c r="J192" s="223">
        <f>ROUND(I192*H192,2)</f>
        <v>0</v>
      </c>
      <c r="K192" s="224"/>
      <c r="L192" s="41"/>
      <c r="M192" s="225" t="s">
        <v>1</v>
      </c>
      <c r="N192" s="226" t="s">
        <v>38</v>
      </c>
      <c r="O192" s="88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9" t="s">
        <v>127</v>
      </c>
      <c r="AT192" s="229" t="s">
        <v>123</v>
      </c>
      <c r="AU192" s="229" t="s">
        <v>83</v>
      </c>
      <c r="AY192" s="14" t="s">
        <v>121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4" t="s">
        <v>81</v>
      </c>
      <c r="BK192" s="230">
        <f>ROUND(I192*H192,2)</f>
        <v>0</v>
      </c>
      <c r="BL192" s="14" t="s">
        <v>127</v>
      </c>
      <c r="BM192" s="229" t="s">
        <v>348</v>
      </c>
    </row>
    <row r="193" s="2" customFormat="1" ht="24.15" customHeight="1">
      <c r="A193" s="35"/>
      <c r="B193" s="36"/>
      <c r="C193" s="217" t="s">
        <v>349</v>
      </c>
      <c r="D193" s="217" t="s">
        <v>123</v>
      </c>
      <c r="E193" s="218" t="s">
        <v>350</v>
      </c>
      <c r="F193" s="219" t="s">
        <v>351</v>
      </c>
      <c r="G193" s="220" t="s">
        <v>170</v>
      </c>
      <c r="H193" s="221">
        <v>250.731</v>
      </c>
      <c r="I193" s="222"/>
      <c r="J193" s="223">
        <f>ROUND(I193*H193,2)</f>
        <v>0</v>
      </c>
      <c r="K193" s="224"/>
      <c r="L193" s="41"/>
      <c r="M193" s="225" t="s">
        <v>1</v>
      </c>
      <c r="N193" s="226" t="s">
        <v>38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127</v>
      </c>
      <c r="AT193" s="229" t="s">
        <v>123</v>
      </c>
      <c r="AU193" s="229" t="s">
        <v>83</v>
      </c>
      <c r="AY193" s="14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81</v>
      </c>
      <c r="BK193" s="230">
        <f>ROUND(I193*H193,2)</f>
        <v>0</v>
      </c>
      <c r="BL193" s="14" t="s">
        <v>127</v>
      </c>
      <c r="BM193" s="229" t="s">
        <v>352</v>
      </c>
    </row>
    <row r="194" s="2" customFormat="1" ht="24.15" customHeight="1">
      <c r="A194" s="35"/>
      <c r="B194" s="36"/>
      <c r="C194" s="217" t="s">
        <v>238</v>
      </c>
      <c r="D194" s="217" t="s">
        <v>123</v>
      </c>
      <c r="E194" s="218" t="s">
        <v>353</v>
      </c>
      <c r="F194" s="219" t="s">
        <v>354</v>
      </c>
      <c r="G194" s="220" t="s">
        <v>170</v>
      </c>
      <c r="H194" s="221">
        <v>27.859000000000002</v>
      </c>
      <c r="I194" s="222"/>
      <c r="J194" s="223">
        <f>ROUND(I194*H194,2)</f>
        <v>0</v>
      </c>
      <c r="K194" s="224"/>
      <c r="L194" s="41"/>
      <c r="M194" s="225" t="s">
        <v>1</v>
      </c>
      <c r="N194" s="226" t="s">
        <v>38</v>
      </c>
      <c r="O194" s="88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9" t="s">
        <v>127</v>
      </c>
      <c r="AT194" s="229" t="s">
        <v>123</v>
      </c>
      <c r="AU194" s="229" t="s">
        <v>83</v>
      </c>
      <c r="AY194" s="14" t="s">
        <v>121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4" t="s">
        <v>81</v>
      </c>
      <c r="BK194" s="230">
        <f>ROUND(I194*H194,2)</f>
        <v>0</v>
      </c>
      <c r="BL194" s="14" t="s">
        <v>127</v>
      </c>
      <c r="BM194" s="229" t="s">
        <v>355</v>
      </c>
    </row>
    <row r="195" s="2" customFormat="1" ht="24.15" customHeight="1">
      <c r="A195" s="35"/>
      <c r="B195" s="36"/>
      <c r="C195" s="217" t="s">
        <v>356</v>
      </c>
      <c r="D195" s="217" t="s">
        <v>123</v>
      </c>
      <c r="E195" s="218" t="s">
        <v>357</v>
      </c>
      <c r="F195" s="219" t="s">
        <v>358</v>
      </c>
      <c r="G195" s="220" t="s">
        <v>170</v>
      </c>
      <c r="H195" s="221">
        <v>28.75</v>
      </c>
      <c r="I195" s="222"/>
      <c r="J195" s="223">
        <f>ROUND(I195*H195,2)</f>
        <v>0</v>
      </c>
      <c r="K195" s="224"/>
      <c r="L195" s="41"/>
      <c r="M195" s="225" t="s">
        <v>1</v>
      </c>
      <c r="N195" s="226" t="s">
        <v>38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127</v>
      </c>
      <c r="AT195" s="229" t="s">
        <v>123</v>
      </c>
      <c r="AU195" s="229" t="s">
        <v>83</v>
      </c>
      <c r="AY195" s="14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81</v>
      </c>
      <c r="BK195" s="230">
        <f>ROUND(I195*H195,2)</f>
        <v>0</v>
      </c>
      <c r="BL195" s="14" t="s">
        <v>127</v>
      </c>
      <c r="BM195" s="229" t="s">
        <v>359</v>
      </c>
    </row>
    <row r="196" s="2" customFormat="1" ht="24.15" customHeight="1">
      <c r="A196" s="35"/>
      <c r="B196" s="36"/>
      <c r="C196" s="217" t="s">
        <v>242</v>
      </c>
      <c r="D196" s="217" t="s">
        <v>123</v>
      </c>
      <c r="E196" s="218" t="s">
        <v>360</v>
      </c>
      <c r="F196" s="219" t="s">
        <v>361</v>
      </c>
      <c r="G196" s="220" t="s">
        <v>170</v>
      </c>
      <c r="H196" s="221">
        <v>61.548000000000002</v>
      </c>
      <c r="I196" s="222"/>
      <c r="J196" s="223">
        <f>ROUND(I196*H196,2)</f>
        <v>0</v>
      </c>
      <c r="K196" s="224"/>
      <c r="L196" s="41"/>
      <c r="M196" s="225" t="s">
        <v>1</v>
      </c>
      <c r="N196" s="226" t="s">
        <v>38</v>
      </c>
      <c r="O196" s="88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9" t="s">
        <v>127</v>
      </c>
      <c r="AT196" s="229" t="s">
        <v>123</v>
      </c>
      <c r="AU196" s="229" t="s">
        <v>83</v>
      </c>
      <c r="AY196" s="14" t="s">
        <v>121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4" t="s">
        <v>81</v>
      </c>
      <c r="BK196" s="230">
        <f>ROUND(I196*H196,2)</f>
        <v>0</v>
      </c>
      <c r="BL196" s="14" t="s">
        <v>127</v>
      </c>
      <c r="BM196" s="229" t="s">
        <v>362</v>
      </c>
    </row>
    <row r="197" s="12" customFormat="1" ht="22.8" customHeight="1">
      <c r="A197" s="12"/>
      <c r="B197" s="202"/>
      <c r="C197" s="203"/>
      <c r="D197" s="204" t="s">
        <v>72</v>
      </c>
      <c r="E197" s="215" t="s">
        <v>363</v>
      </c>
      <c r="F197" s="215" t="s">
        <v>364</v>
      </c>
      <c r="G197" s="203"/>
      <c r="H197" s="203"/>
      <c r="I197" s="206"/>
      <c r="J197" s="216">
        <f>BK197</f>
        <v>0</v>
      </c>
      <c r="K197" s="203"/>
      <c r="L197" s="207"/>
      <c r="M197" s="208"/>
      <c r="N197" s="209"/>
      <c r="O197" s="209"/>
      <c r="P197" s="210">
        <f>SUM(P198:P199)</f>
        <v>0</v>
      </c>
      <c r="Q197" s="209"/>
      <c r="R197" s="210">
        <f>SUM(R198:R199)</f>
        <v>0</v>
      </c>
      <c r="S197" s="209"/>
      <c r="T197" s="211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81</v>
      </c>
      <c r="AT197" s="213" t="s">
        <v>72</v>
      </c>
      <c r="AU197" s="213" t="s">
        <v>81</v>
      </c>
      <c r="AY197" s="212" t="s">
        <v>121</v>
      </c>
      <c r="BK197" s="214">
        <f>SUM(BK198:BK199)</f>
        <v>0</v>
      </c>
    </row>
    <row r="198" s="2" customFormat="1" ht="24.15" customHeight="1">
      <c r="A198" s="35"/>
      <c r="B198" s="36"/>
      <c r="C198" s="217" t="s">
        <v>365</v>
      </c>
      <c r="D198" s="217" t="s">
        <v>123</v>
      </c>
      <c r="E198" s="218" t="s">
        <v>366</v>
      </c>
      <c r="F198" s="219" t="s">
        <v>367</v>
      </c>
      <c r="G198" s="220" t="s">
        <v>170</v>
      </c>
      <c r="H198" s="221">
        <v>60.484999999999999</v>
      </c>
      <c r="I198" s="222"/>
      <c r="J198" s="223">
        <f>ROUND(I198*H198,2)</f>
        <v>0</v>
      </c>
      <c r="K198" s="224"/>
      <c r="L198" s="41"/>
      <c r="M198" s="225" t="s">
        <v>1</v>
      </c>
      <c r="N198" s="226" t="s">
        <v>38</v>
      </c>
      <c r="O198" s="88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9" t="s">
        <v>127</v>
      </c>
      <c r="AT198" s="229" t="s">
        <v>123</v>
      </c>
      <c r="AU198" s="229" t="s">
        <v>83</v>
      </c>
      <c r="AY198" s="14" t="s">
        <v>121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4" t="s">
        <v>81</v>
      </c>
      <c r="BK198" s="230">
        <f>ROUND(I198*H198,2)</f>
        <v>0</v>
      </c>
      <c r="BL198" s="14" t="s">
        <v>127</v>
      </c>
      <c r="BM198" s="229" t="s">
        <v>368</v>
      </c>
    </row>
    <row r="199" s="2" customFormat="1" ht="24.15" customHeight="1">
      <c r="A199" s="35"/>
      <c r="B199" s="36"/>
      <c r="C199" s="217" t="s">
        <v>245</v>
      </c>
      <c r="D199" s="217" t="s">
        <v>123</v>
      </c>
      <c r="E199" s="218" t="s">
        <v>369</v>
      </c>
      <c r="F199" s="219" t="s">
        <v>370</v>
      </c>
      <c r="G199" s="220" t="s">
        <v>170</v>
      </c>
      <c r="H199" s="221">
        <v>82.203000000000003</v>
      </c>
      <c r="I199" s="222"/>
      <c r="J199" s="223">
        <f>ROUND(I199*H199,2)</f>
        <v>0</v>
      </c>
      <c r="K199" s="224"/>
      <c r="L199" s="41"/>
      <c r="M199" s="225" t="s">
        <v>1</v>
      </c>
      <c r="N199" s="226" t="s">
        <v>38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127</v>
      </c>
      <c r="AT199" s="229" t="s">
        <v>123</v>
      </c>
      <c r="AU199" s="229" t="s">
        <v>83</v>
      </c>
      <c r="AY199" s="14" t="s">
        <v>121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81</v>
      </c>
      <c r="BK199" s="230">
        <f>ROUND(I199*H199,2)</f>
        <v>0</v>
      </c>
      <c r="BL199" s="14" t="s">
        <v>127</v>
      </c>
      <c r="BM199" s="229" t="s">
        <v>371</v>
      </c>
    </row>
    <row r="200" s="2" customFormat="1" ht="49.92" customHeight="1">
      <c r="A200" s="35"/>
      <c r="B200" s="36"/>
      <c r="C200" s="37"/>
      <c r="D200" s="37"/>
      <c r="E200" s="205" t="s">
        <v>372</v>
      </c>
      <c r="F200" s="205" t="s">
        <v>373</v>
      </c>
      <c r="G200" s="37"/>
      <c r="H200" s="37"/>
      <c r="I200" s="37"/>
      <c r="J200" s="189">
        <f>BK200</f>
        <v>0</v>
      </c>
      <c r="K200" s="37"/>
      <c r="L200" s="41"/>
      <c r="M200" s="242"/>
      <c r="N200" s="243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72</v>
      </c>
      <c r="AU200" s="14" t="s">
        <v>73</v>
      </c>
      <c r="AY200" s="14" t="s">
        <v>374</v>
      </c>
      <c r="BK200" s="230">
        <f>SUM(BK201:BK205)</f>
        <v>0</v>
      </c>
    </row>
    <row r="201" s="2" customFormat="1" ht="16.32" customHeight="1">
      <c r="A201" s="35"/>
      <c r="B201" s="36"/>
      <c r="C201" s="244" t="s">
        <v>1</v>
      </c>
      <c r="D201" s="244" t="s">
        <v>123</v>
      </c>
      <c r="E201" s="245" t="s">
        <v>1</v>
      </c>
      <c r="F201" s="246" t="s">
        <v>1</v>
      </c>
      <c r="G201" s="247" t="s">
        <v>1</v>
      </c>
      <c r="H201" s="248"/>
      <c r="I201" s="249"/>
      <c r="J201" s="250">
        <f>BK201</f>
        <v>0</v>
      </c>
      <c r="K201" s="224"/>
      <c r="L201" s="41"/>
      <c r="M201" s="251" t="s">
        <v>1</v>
      </c>
      <c r="N201" s="252" t="s">
        <v>38</v>
      </c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374</v>
      </c>
      <c r="AU201" s="14" t="s">
        <v>81</v>
      </c>
      <c r="AY201" s="14" t="s">
        <v>374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81</v>
      </c>
      <c r="BK201" s="230">
        <f>I201*H201</f>
        <v>0</v>
      </c>
    </row>
    <row r="202" s="2" customFormat="1" ht="16.32" customHeight="1">
      <c r="A202" s="35"/>
      <c r="B202" s="36"/>
      <c r="C202" s="244" t="s">
        <v>1</v>
      </c>
      <c r="D202" s="244" t="s">
        <v>123</v>
      </c>
      <c r="E202" s="245" t="s">
        <v>1</v>
      </c>
      <c r="F202" s="246" t="s">
        <v>1</v>
      </c>
      <c r="G202" s="247" t="s">
        <v>1</v>
      </c>
      <c r="H202" s="248"/>
      <c r="I202" s="249"/>
      <c r="J202" s="250">
        <f>BK202</f>
        <v>0</v>
      </c>
      <c r="K202" s="224"/>
      <c r="L202" s="41"/>
      <c r="M202" s="251" t="s">
        <v>1</v>
      </c>
      <c r="N202" s="252" t="s">
        <v>38</v>
      </c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374</v>
      </c>
      <c r="AU202" s="14" t="s">
        <v>81</v>
      </c>
      <c r="AY202" s="14" t="s">
        <v>374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4" t="s">
        <v>81</v>
      </c>
      <c r="BK202" s="230">
        <f>I202*H202</f>
        <v>0</v>
      </c>
    </row>
    <row r="203" s="2" customFormat="1" ht="16.32" customHeight="1">
      <c r="A203" s="35"/>
      <c r="B203" s="36"/>
      <c r="C203" s="244" t="s">
        <v>1</v>
      </c>
      <c r="D203" s="244" t="s">
        <v>123</v>
      </c>
      <c r="E203" s="245" t="s">
        <v>1</v>
      </c>
      <c r="F203" s="246" t="s">
        <v>1</v>
      </c>
      <c r="G203" s="247" t="s">
        <v>1</v>
      </c>
      <c r="H203" s="248"/>
      <c r="I203" s="249"/>
      <c r="J203" s="250">
        <f>BK203</f>
        <v>0</v>
      </c>
      <c r="K203" s="224"/>
      <c r="L203" s="41"/>
      <c r="M203" s="251" t="s">
        <v>1</v>
      </c>
      <c r="N203" s="252" t="s">
        <v>38</v>
      </c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374</v>
      </c>
      <c r="AU203" s="14" t="s">
        <v>81</v>
      </c>
      <c r="AY203" s="14" t="s">
        <v>374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81</v>
      </c>
      <c r="BK203" s="230">
        <f>I203*H203</f>
        <v>0</v>
      </c>
    </row>
    <row r="204" s="2" customFormat="1" ht="16.32" customHeight="1">
      <c r="A204" s="35"/>
      <c r="B204" s="36"/>
      <c r="C204" s="244" t="s">
        <v>1</v>
      </c>
      <c r="D204" s="244" t="s">
        <v>123</v>
      </c>
      <c r="E204" s="245" t="s">
        <v>1</v>
      </c>
      <c r="F204" s="246" t="s">
        <v>1</v>
      </c>
      <c r="G204" s="247" t="s">
        <v>1</v>
      </c>
      <c r="H204" s="248"/>
      <c r="I204" s="249"/>
      <c r="J204" s="250">
        <f>BK204</f>
        <v>0</v>
      </c>
      <c r="K204" s="224"/>
      <c r="L204" s="41"/>
      <c r="M204" s="251" t="s">
        <v>1</v>
      </c>
      <c r="N204" s="252" t="s">
        <v>38</v>
      </c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374</v>
      </c>
      <c r="AU204" s="14" t="s">
        <v>81</v>
      </c>
      <c r="AY204" s="14" t="s">
        <v>374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4" t="s">
        <v>81</v>
      </c>
      <c r="BK204" s="230">
        <f>I204*H204</f>
        <v>0</v>
      </c>
    </row>
    <row r="205" s="2" customFormat="1" ht="16.32" customHeight="1">
      <c r="A205" s="35"/>
      <c r="B205" s="36"/>
      <c r="C205" s="244" t="s">
        <v>1</v>
      </c>
      <c r="D205" s="244" t="s">
        <v>123</v>
      </c>
      <c r="E205" s="245" t="s">
        <v>1</v>
      </c>
      <c r="F205" s="246" t="s">
        <v>1</v>
      </c>
      <c r="G205" s="247" t="s">
        <v>1</v>
      </c>
      <c r="H205" s="248"/>
      <c r="I205" s="249"/>
      <c r="J205" s="250">
        <f>BK205</f>
        <v>0</v>
      </c>
      <c r="K205" s="224"/>
      <c r="L205" s="41"/>
      <c r="M205" s="251" t="s">
        <v>1</v>
      </c>
      <c r="N205" s="252" t="s">
        <v>38</v>
      </c>
      <c r="O205" s="253"/>
      <c r="P205" s="253"/>
      <c r="Q205" s="253"/>
      <c r="R205" s="253"/>
      <c r="S205" s="253"/>
      <c r="T205" s="254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374</v>
      </c>
      <c r="AU205" s="14" t="s">
        <v>81</v>
      </c>
      <c r="AY205" s="14" t="s">
        <v>374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81</v>
      </c>
      <c r="BK205" s="230">
        <f>I205*H205</f>
        <v>0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14C0YpmliXaO0XlJKDO4x7TsERYEFkK6s+dKy7dvXSLcnmicjy3FaHdg+ghlmXBTEDr1Xz3tyw+cRshKYhp7+g==" hashValue="e7Q8vFQc3/jEs47+TaMMb2RiWystnKWqgNGRnvv6TJY1ysVjcGBoNGBuat+IXV8Yf0uc9xnjT18/M/iiUnP/Ng==" algorithmName="SHA-512" password="CC35"/>
  <autoFilter ref="C123:K20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dataValidations count="2">
    <dataValidation type="list" allowBlank="1" showInputMessage="1" showErrorMessage="1" error="Povoleny jsou hodnoty K, M." sqref="D201:D206">
      <formula1>"K, M"</formula1>
    </dataValidation>
    <dataValidation type="list" allowBlank="1" showInputMessage="1" showErrorMessage="1" error="Povoleny jsou hodnoty základní, snížená, zákl. přenesená, sníž. přenesená, nulová." sqref="N201:N20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hidden="1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RYCHNOVEK - CHODNÍK PODÉL SILNICE II/285 NA P.P.Č. 10/1 - 1.část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24.75" customHeight="1">
      <c r="A9" s="35"/>
      <c r="B9" s="41"/>
      <c r="C9" s="35"/>
      <c r="D9" s="35"/>
      <c r="E9" s="139" t="s">
        <v>375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ROUND((ROUND((SUM(BE123:BE179)),  2) + SUM(BE181:BE185)), 2)</f>
        <v>0</v>
      </c>
      <c r="G33" s="35"/>
      <c r="H33" s="35"/>
      <c r="I33" s="152">
        <v>0.20999999999999999</v>
      </c>
      <c r="J33" s="151">
        <f>ROUND((ROUND(((SUM(BE123:BE179))*I33),  2) + (SUM(BE181:BE185)*I33)),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39</v>
      </c>
      <c r="F34" s="151">
        <f>ROUND((ROUND((SUM(BF123:BF179)),  2) + SUM(BF181:BF185)), 2)</f>
        <v>0</v>
      </c>
      <c r="G34" s="35"/>
      <c r="H34" s="35"/>
      <c r="I34" s="152">
        <v>0.14999999999999999</v>
      </c>
      <c r="J34" s="151">
        <f>ROUND((ROUND(((SUM(BF123:BF179))*I34),  2) + (SUM(BF181:BF185)*I34)),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ROUND((ROUND((SUM(BG123:BG179)),  2) + SUM(BG181:BG185)),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ROUND((ROUND((SUM(BH123:BH179)),  2) + SUM(BH181:BH185)),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ROUND((ROUND((SUM(BI123:BI179)),  2) + SUM(BI181:BI185)),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RYCHNOVEK - CHODNÍK PODÉL SILNICE II/285 NA P.P.Č. 10/1 - 1.část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24.75" customHeight="1">
      <c r="A87" s="35"/>
      <c r="B87" s="36"/>
      <c r="C87" s="37"/>
      <c r="D87" s="37"/>
      <c r="E87" s="73" t="str">
        <f>E9</f>
        <v>SO102 - Oprava stávajícího chodníku po vjezd na p.č.35 k.ú. Rychnovek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hidden="1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J153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J169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1.84" customHeight="1">
      <c r="A103" s="9"/>
      <c r="B103" s="176"/>
      <c r="C103" s="177"/>
      <c r="D103" s="188" t="s">
        <v>105</v>
      </c>
      <c r="E103" s="177"/>
      <c r="F103" s="177"/>
      <c r="G103" s="177"/>
      <c r="H103" s="177"/>
      <c r="I103" s="177"/>
      <c r="J103" s="189">
        <f>J180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RYCHNOVEK - CHODNÍK PODÉL SILNICE II/285 NA P.P.Č. 10/1 - 1.část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75" customHeight="1">
      <c r="A115" s="35"/>
      <c r="B115" s="36"/>
      <c r="C115" s="37"/>
      <c r="D115" s="37"/>
      <c r="E115" s="73" t="str">
        <f>E9</f>
        <v>SO102 - Oprava stávajícího chodníku po vjezd na p.č.35 k.ú. Rychnovek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25. 10. 2020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0"/>
      <c r="B122" s="191"/>
      <c r="C122" s="192" t="s">
        <v>107</v>
      </c>
      <c r="D122" s="193" t="s">
        <v>58</v>
      </c>
      <c r="E122" s="193" t="s">
        <v>54</v>
      </c>
      <c r="F122" s="193" t="s">
        <v>55</v>
      </c>
      <c r="G122" s="193" t="s">
        <v>108</v>
      </c>
      <c r="H122" s="193" t="s">
        <v>109</v>
      </c>
      <c r="I122" s="193" t="s">
        <v>110</v>
      </c>
      <c r="J122" s="194" t="s">
        <v>95</v>
      </c>
      <c r="K122" s="195" t="s">
        <v>111</v>
      </c>
      <c r="L122" s="196"/>
      <c r="M122" s="97" t="s">
        <v>1</v>
      </c>
      <c r="N122" s="98" t="s">
        <v>37</v>
      </c>
      <c r="O122" s="98" t="s">
        <v>112</v>
      </c>
      <c r="P122" s="98" t="s">
        <v>113</v>
      </c>
      <c r="Q122" s="98" t="s">
        <v>114</v>
      </c>
      <c r="R122" s="98" t="s">
        <v>115</v>
      </c>
      <c r="S122" s="98" t="s">
        <v>116</v>
      </c>
      <c r="T122" s="99" t="s">
        <v>117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5"/>
      <c r="B123" s="36"/>
      <c r="C123" s="104" t="s">
        <v>118</v>
      </c>
      <c r="D123" s="37"/>
      <c r="E123" s="37"/>
      <c r="F123" s="37"/>
      <c r="G123" s="37"/>
      <c r="H123" s="37"/>
      <c r="I123" s="37"/>
      <c r="J123" s="197">
        <f>BK123</f>
        <v>0</v>
      </c>
      <c r="K123" s="37"/>
      <c r="L123" s="41"/>
      <c r="M123" s="100"/>
      <c r="N123" s="198"/>
      <c r="O123" s="101"/>
      <c r="P123" s="199">
        <f>P124+P180</f>
        <v>0</v>
      </c>
      <c r="Q123" s="101"/>
      <c r="R123" s="199">
        <f>R124+R180</f>
        <v>98.596467000000004</v>
      </c>
      <c r="S123" s="101"/>
      <c r="T123" s="200">
        <f>T124+T180</f>
        <v>83.397499999999994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97</v>
      </c>
      <c r="BK123" s="201">
        <f>BK124+BK180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119</v>
      </c>
      <c r="F124" s="205" t="s">
        <v>120</v>
      </c>
      <c r="G124" s="203"/>
      <c r="H124" s="203"/>
      <c r="I124" s="206"/>
      <c r="J124" s="189">
        <f>BK124</f>
        <v>0</v>
      </c>
      <c r="K124" s="203"/>
      <c r="L124" s="207"/>
      <c r="M124" s="208"/>
      <c r="N124" s="209"/>
      <c r="O124" s="209"/>
      <c r="P124" s="210">
        <f>P125+P143+P153+P169+P177</f>
        <v>0</v>
      </c>
      <c r="Q124" s="209"/>
      <c r="R124" s="210">
        <f>R125+R143+R153+R169+R177</f>
        <v>98.596467000000004</v>
      </c>
      <c r="S124" s="209"/>
      <c r="T124" s="211">
        <f>T125+T143+T153+T169+T177</f>
        <v>83.397499999999994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73</v>
      </c>
      <c r="AY124" s="212" t="s">
        <v>121</v>
      </c>
      <c r="BK124" s="214">
        <f>BK125+BK143+BK153+BK169+BK177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5" t="s">
        <v>81</v>
      </c>
      <c r="F125" s="215" t="s">
        <v>122</v>
      </c>
      <c r="G125" s="203"/>
      <c r="H125" s="203"/>
      <c r="I125" s="206"/>
      <c r="J125" s="216">
        <f>BK125</f>
        <v>0</v>
      </c>
      <c r="K125" s="203"/>
      <c r="L125" s="207"/>
      <c r="M125" s="208"/>
      <c r="N125" s="209"/>
      <c r="O125" s="209"/>
      <c r="P125" s="210">
        <f>SUM(P126:P142)</f>
        <v>0</v>
      </c>
      <c r="Q125" s="209"/>
      <c r="R125" s="210">
        <f>SUM(R126:R142)</f>
        <v>2.5205250000000001</v>
      </c>
      <c r="S125" s="209"/>
      <c r="T125" s="211">
        <f>SUM(T126:T142)</f>
        <v>83.397499999999994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81</v>
      </c>
      <c r="AY125" s="212" t="s">
        <v>121</v>
      </c>
      <c r="BK125" s="214">
        <f>SUM(BK126:BK142)</f>
        <v>0</v>
      </c>
    </row>
    <row r="126" s="2" customFormat="1" ht="24.15" customHeight="1">
      <c r="A126" s="35"/>
      <c r="B126" s="36"/>
      <c r="C126" s="217" t="s">
        <v>81</v>
      </c>
      <c r="D126" s="217" t="s">
        <v>123</v>
      </c>
      <c r="E126" s="218" t="s">
        <v>124</v>
      </c>
      <c r="F126" s="219" t="s">
        <v>125</v>
      </c>
      <c r="G126" s="220" t="s">
        <v>126</v>
      </c>
      <c r="H126" s="221">
        <v>15.75</v>
      </c>
      <c r="I126" s="222"/>
      <c r="J126" s="223">
        <f>ROUND(I126*H126,2)</f>
        <v>0</v>
      </c>
      <c r="K126" s="224"/>
      <c r="L126" s="41"/>
      <c r="M126" s="225" t="s">
        <v>1</v>
      </c>
      <c r="N126" s="226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127</v>
      </c>
      <c r="AT126" s="229" t="s">
        <v>123</v>
      </c>
      <c r="AU126" s="229" t="s">
        <v>83</v>
      </c>
      <c r="AY126" s="14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81</v>
      </c>
      <c r="BK126" s="230">
        <f>ROUND(I126*H126,2)</f>
        <v>0</v>
      </c>
      <c r="BL126" s="14" t="s">
        <v>127</v>
      </c>
      <c r="BM126" s="229" t="s">
        <v>83</v>
      </c>
    </row>
    <row r="127" s="2" customFormat="1" ht="24.15" customHeight="1">
      <c r="A127" s="35"/>
      <c r="B127" s="36"/>
      <c r="C127" s="217" t="s">
        <v>83</v>
      </c>
      <c r="D127" s="217" t="s">
        <v>123</v>
      </c>
      <c r="E127" s="218" t="s">
        <v>376</v>
      </c>
      <c r="F127" s="219" t="s">
        <v>377</v>
      </c>
      <c r="G127" s="220" t="s">
        <v>126</v>
      </c>
      <c r="H127" s="221">
        <v>63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0.255</v>
      </c>
      <c r="T127" s="228">
        <f>S127*H127</f>
        <v>16.065000000000001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127</v>
      </c>
      <c r="AT127" s="229" t="s">
        <v>123</v>
      </c>
      <c r="AU127" s="229" t="s">
        <v>83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127</v>
      </c>
      <c r="BM127" s="229" t="s">
        <v>378</v>
      </c>
    </row>
    <row r="128" s="2" customFormat="1" ht="24.15" customHeight="1">
      <c r="A128" s="35"/>
      <c r="B128" s="36"/>
      <c r="C128" s="217" t="s">
        <v>130</v>
      </c>
      <c r="D128" s="217" t="s">
        <v>123</v>
      </c>
      <c r="E128" s="218" t="s">
        <v>379</v>
      </c>
      <c r="F128" s="219" t="s">
        <v>380</v>
      </c>
      <c r="G128" s="220" t="s">
        <v>126</v>
      </c>
      <c r="H128" s="221">
        <v>94.5</v>
      </c>
      <c r="I128" s="222"/>
      <c r="J128" s="223">
        <f>ROUND(I128*H128,2)</f>
        <v>0</v>
      </c>
      <c r="K128" s="224"/>
      <c r="L128" s="41"/>
      <c r="M128" s="225" t="s">
        <v>1</v>
      </c>
      <c r="N128" s="226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0.28999999999999998</v>
      </c>
      <c r="T128" s="228">
        <f>S128*H128</f>
        <v>27.404999999999998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127</v>
      </c>
      <c r="AT128" s="229" t="s">
        <v>123</v>
      </c>
      <c r="AU128" s="229" t="s">
        <v>83</v>
      </c>
      <c r="AY128" s="14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81</v>
      </c>
      <c r="BK128" s="230">
        <f>ROUND(I128*H128,2)</f>
        <v>0</v>
      </c>
      <c r="BL128" s="14" t="s">
        <v>127</v>
      </c>
      <c r="BM128" s="229" t="s">
        <v>381</v>
      </c>
    </row>
    <row r="129" s="2" customFormat="1" ht="24.15" customHeight="1">
      <c r="A129" s="35"/>
      <c r="B129" s="36"/>
      <c r="C129" s="217" t="s">
        <v>127</v>
      </c>
      <c r="D129" s="217" t="s">
        <v>123</v>
      </c>
      <c r="E129" s="218" t="s">
        <v>138</v>
      </c>
      <c r="F129" s="219" t="s">
        <v>139</v>
      </c>
      <c r="G129" s="220" t="s">
        <v>126</v>
      </c>
      <c r="H129" s="221">
        <v>39.75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0.57999999999999996</v>
      </c>
      <c r="T129" s="228">
        <f>S129*H129</f>
        <v>23.055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127</v>
      </c>
      <c r="AT129" s="229" t="s">
        <v>123</v>
      </c>
      <c r="AU129" s="229" t="s">
        <v>83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127</v>
      </c>
      <c r="BM129" s="229" t="s">
        <v>136</v>
      </c>
    </row>
    <row r="130" s="2" customFormat="1" ht="24.15" customHeight="1">
      <c r="A130" s="35"/>
      <c r="B130" s="36"/>
      <c r="C130" s="217" t="s">
        <v>137</v>
      </c>
      <c r="D130" s="217" t="s">
        <v>123</v>
      </c>
      <c r="E130" s="218" t="s">
        <v>382</v>
      </c>
      <c r="F130" s="219" t="s">
        <v>383</v>
      </c>
      <c r="G130" s="220" t="s">
        <v>126</v>
      </c>
      <c r="H130" s="221">
        <v>39.75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0.22</v>
      </c>
      <c r="T130" s="228">
        <f>S130*H130</f>
        <v>8.7449999999999992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127</v>
      </c>
      <c r="AT130" s="229" t="s">
        <v>123</v>
      </c>
      <c r="AU130" s="229" t="s">
        <v>83</v>
      </c>
      <c r="AY130" s="14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81</v>
      </c>
      <c r="BK130" s="230">
        <f>ROUND(I130*H130,2)</f>
        <v>0</v>
      </c>
      <c r="BL130" s="14" t="s">
        <v>127</v>
      </c>
      <c r="BM130" s="229" t="s">
        <v>384</v>
      </c>
    </row>
    <row r="131" s="2" customFormat="1" ht="14.4" customHeight="1">
      <c r="A131" s="35"/>
      <c r="B131" s="36"/>
      <c r="C131" s="217" t="s">
        <v>133</v>
      </c>
      <c r="D131" s="217" t="s">
        <v>123</v>
      </c>
      <c r="E131" s="218" t="s">
        <v>145</v>
      </c>
      <c r="F131" s="219" t="s">
        <v>146</v>
      </c>
      <c r="G131" s="220" t="s">
        <v>147</v>
      </c>
      <c r="H131" s="221">
        <v>33.5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0.20499999999999999</v>
      </c>
      <c r="T131" s="228">
        <f>S131*H131</f>
        <v>6.8674999999999997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127</v>
      </c>
      <c r="AT131" s="229" t="s">
        <v>123</v>
      </c>
      <c r="AU131" s="229" t="s">
        <v>83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127</v>
      </c>
      <c r="BM131" s="229" t="s">
        <v>148</v>
      </c>
    </row>
    <row r="132" s="2" customFormat="1" ht="14.4" customHeight="1">
      <c r="A132" s="35"/>
      <c r="B132" s="36"/>
      <c r="C132" s="217" t="s">
        <v>144</v>
      </c>
      <c r="D132" s="217" t="s">
        <v>123</v>
      </c>
      <c r="E132" s="218" t="s">
        <v>149</v>
      </c>
      <c r="F132" s="219" t="s">
        <v>150</v>
      </c>
      <c r="G132" s="220" t="s">
        <v>147</v>
      </c>
      <c r="H132" s="221">
        <v>31.5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0.040000000000000001</v>
      </c>
      <c r="T132" s="228">
        <f>S132*H132</f>
        <v>1.26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127</v>
      </c>
      <c r="AT132" s="229" t="s">
        <v>123</v>
      </c>
      <c r="AU132" s="229" t="s">
        <v>83</v>
      </c>
      <c r="AY132" s="14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81</v>
      </c>
      <c r="BK132" s="230">
        <f>ROUND(I132*H132,2)</f>
        <v>0</v>
      </c>
      <c r="BL132" s="14" t="s">
        <v>127</v>
      </c>
      <c r="BM132" s="229" t="s">
        <v>151</v>
      </c>
    </row>
    <row r="133" s="2" customFormat="1" ht="24.15" customHeight="1">
      <c r="A133" s="35"/>
      <c r="B133" s="36"/>
      <c r="C133" s="217" t="s">
        <v>136</v>
      </c>
      <c r="D133" s="217" t="s">
        <v>123</v>
      </c>
      <c r="E133" s="218" t="s">
        <v>153</v>
      </c>
      <c r="F133" s="219" t="s">
        <v>154</v>
      </c>
      <c r="G133" s="220" t="s">
        <v>155</v>
      </c>
      <c r="H133" s="221">
        <v>3.9380000000000002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127</v>
      </c>
      <c r="AT133" s="229" t="s">
        <v>123</v>
      </c>
      <c r="AU133" s="229" t="s">
        <v>83</v>
      </c>
      <c r="AY133" s="14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81</v>
      </c>
      <c r="BK133" s="230">
        <f>ROUND(I133*H133,2)</f>
        <v>0</v>
      </c>
      <c r="BL133" s="14" t="s">
        <v>127</v>
      </c>
      <c r="BM133" s="229" t="s">
        <v>156</v>
      </c>
    </row>
    <row r="134" s="2" customFormat="1" ht="14.4" customHeight="1">
      <c r="A134" s="35"/>
      <c r="B134" s="36"/>
      <c r="C134" s="217" t="s">
        <v>152</v>
      </c>
      <c r="D134" s="217" t="s">
        <v>123</v>
      </c>
      <c r="E134" s="218" t="s">
        <v>183</v>
      </c>
      <c r="F134" s="219" t="s">
        <v>184</v>
      </c>
      <c r="G134" s="220" t="s">
        <v>126</v>
      </c>
      <c r="H134" s="221">
        <v>134.25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127</v>
      </c>
      <c r="AT134" s="229" t="s">
        <v>123</v>
      </c>
      <c r="AU134" s="229" t="s">
        <v>83</v>
      </c>
      <c r="AY134" s="14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81</v>
      </c>
      <c r="BK134" s="230">
        <f>ROUND(I134*H134,2)</f>
        <v>0</v>
      </c>
      <c r="BL134" s="14" t="s">
        <v>127</v>
      </c>
      <c r="BM134" s="229" t="s">
        <v>171</v>
      </c>
    </row>
    <row r="135" s="2" customFormat="1" ht="24.15" customHeight="1">
      <c r="A135" s="35"/>
      <c r="B135" s="36"/>
      <c r="C135" s="217" t="s">
        <v>140</v>
      </c>
      <c r="D135" s="217" t="s">
        <v>123</v>
      </c>
      <c r="E135" s="218" t="s">
        <v>186</v>
      </c>
      <c r="F135" s="219" t="s">
        <v>187</v>
      </c>
      <c r="G135" s="220" t="s">
        <v>126</v>
      </c>
      <c r="H135" s="221">
        <v>15.75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127</v>
      </c>
      <c r="AT135" s="229" t="s">
        <v>123</v>
      </c>
      <c r="AU135" s="229" t="s">
        <v>83</v>
      </c>
      <c r="AY135" s="14" t="s">
        <v>121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81</v>
      </c>
      <c r="BK135" s="230">
        <f>ROUND(I135*H135,2)</f>
        <v>0</v>
      </c>
      <c r="BL135" s="14" t="s">
        <v>127</v>
      </c>
      <c r="BM135" s="229" t="s">
        <v>174</v>
      </c>
    </row>
    <row r="136" s="2" customFormat="1" ht="24.15" customHeight="1">
      <c r="A136" s="35"/>
      <c r="B136" s="36"/>
      <c r="C136" s="217" t="s">
        <v>160</v>
      </c>
      <c r="D136" s="217" t="s">
        <v>123</v>
      </c>
      <c r="E136" s="218" t="s">
        <v>190</v>
      </c>
      <c r="F136" s="219" t="s">
        <v>191</v>
      </c>
      <c r="G136" s="220" t="s">
        <v>126</v>
      </c>
      <c r="H136" s="221">
        <v>15.75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127</v>
      </c>
      <c r="AT136" s="229" t="s">
        <v>123</v>
      </c>
      <c r="AU136" s="229" t="s">
        <v>83</v>
      </c>
      <c r="AY136" s="14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81</v>
      </c>
      <c r="BK136" s="230">
        <f>ROUND(I136*H136,2)</f>
        <v>0</v>
      </c>
      <c r="BL136" s="14" t="s">
        <v>127</v>
      </c>
      <c r="BM136" s="229" t="s">
        <v>177</v>
      </c>
    </row>
    <row r="137" s="2" customFormat="1" ht="24.15" customHeight="1">
      <c r="A137" s="35"/>
      <c r="B137" s="36"/>
      <c r="C137" s="231" t="s">
        <v>143</v>
      </c>
      <c r="D137" s="231" t="s">
        <v>178</v>
      </c>
      <c r="E137" s="232" t="s">
        <v>193</v>
      </c>
      <c r="F137" s="233" t="s">
        <v>385</v>
      </c>
      <c r="G137" s="234" t="s">
        <v>170</v>
      </c>
      <c r="H137" s="235">
        <v>2.52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38</v>
      </c>
      <c r="O137" s="88"/>
      <c r="P137" s="227">
        <f>O137*H137</f>
        <v>0</v>
      </c>
      <c r="Q137" s="227">
        <v>1</v>
      </c>
      <c r="R137" s="227">
        <f>Q137*H137</f>
        <v>2.52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136</v>
      </c>
      <c r="AT137" s="229" t="s">
        <v>178</v>
      </c>
      <c r="AU137" s="229" t="s">
        <v>83</v>
      </c>
      <c r="AY137" s="14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81</v>
      </c>
      <c r="BK137" s="230">
        <f>ROUND(I137*H137,2)</f>
        <v>0</v>
      </c>
      <c r="BL137" s="14" t="s">
        <v>127</v>
      </c>
      <c r="BM137" s="229" t="s">
        <v>181</v>
      </c>
    </row>
    <row r="138" s="2" customFormat="1" ht="24.15" customHeight="1">
      <c r="A138" s="35"/>
      <c r="B138" s="36"/>
      <c r="C138" s="217" t="s">
        <v>167</v>
      </c>
      <c r="D138" s="217" t="s">
        <v>123</v>
      </c>
      <c r="E138" s="218" t="s">
        <v>196</v>
      </c>
      <c r="F138" s="219" t="s">
        <v>197</v>
      </c>
      <c r="G138" s="220" t="s">
        <v>126</v>
      </c>
      <c r="H138" s="221">
        <v>15.75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38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127</v>
      </c>
      <c r="AT138" s="229" t="s">
        <v>123</v>
      </c>
      <c r="AU138" s="229" t="s">
        <v>83</v>
      </c>
      <c r="AY138" s="14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81</v>
      </c>
      <c r="BK138" s="230">
        <f>ROUND(I138*H138,2)</f>
        <v>0</v>
      </c>
      <c r="BL138" s="14" t="s">
        <v>127</v>
      </c>
      <c r="BM138" s="229" t="s">
        <v>185</v>
      </c>
    </row>
    <row r="139" s="2" customFormat="1" ht="14.4" customHeight="1">
      <c r="A139" s="35"/>
      <c r="B139" s="36"/>
      <c r="C139" s="231" t="s">
        <v>148</v>
      </c>
      <c r="D139" s="231" t="s">
        <v>178</v>
      </c>
      <c r="E139" s="232" t="s">
        <v>199</v>
      </c>
      <c r="F139" s="233" t="s">
        <v>200</v>
      </c>
      <c r="G139" s="234" t="s">
        <v>201</v>
      </c>
      <c r="H139" s="235">
        <v>0.52500000000000002</v>
      </c>
      <c r="I139" s="236"/>
      <c r="J139" s="237">
        <f>ROUND(I139*H139,2)</f>
        <v>0</v>
      </c>
      <c r="K139" s="238"/>
      <c r="L139" s="239"/>
      <c r="M139" s="240" t="s">
        <v>1</v>
      </c>
      <c r="N139" s="241" t="s">
        <v>38</v>
      </c>
      <c r="O139" s="88"/>
      <c r="P139" s="227">
        <f>O139*H139</f>
        <v>0</v>
      </c>
      <c r="Q139" s="227">
        <v>0.001</v>
      </c>
      <c r="R139" s="227">
        <f>Q139*H139</f>
        <v>0.00052500000000000008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136</v>
      </c>
      <c r="AT139" s="229" t="s">
        <v>178</v>
      </c>
      <c r="AU139" s="229" t="s">
        <v>83</v>
      </c>
      <c r="AY139" s="14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81</v>
      </c>
      <c r="BK139" s="230">
        <f>ROUND(I139*H139,2)</f>
        <v>0</v>
      </c>
      <c r="BL139" s="14" t="s">
        <v>127</v>
      </c>
      <c r="BM139" s="229" t="s">
        <v>188</v>
      </c>
    </row>
    <row r="140" s="2" customFormat="1" ht="24.15" customHeight="1">
      <c r="A140" s="35"/>
      <c r="B140" s="36"/>
      <c r="C140" s="217" t="s">
        <v>8</v>
      </c>
      <c r="D140" s="217" t="s">
        <v>123</v>
      </c>
      <c r="E140" s="218" t="s">
        <v>204</v>
      </c>
      <c r="F140" s="219" t="s">
        <v>205</v>
      </c>
      <c r="G140" s="220" t="s">
        <v>126</v>
      </c>
      <c r="H140" s="221">
        <v>15.75</v>
      </c>
      <c r="I140" s="222"/>
      <c r="J140" s="223">
        <f>ROUND(I140*H140,2)</f>
        <v>0</v>
      </c>
      <c r="K140" s="224"/>
      <c r="L140" s="41"/>
      <c r="M140" s="225" t="s">
        <v>1</v>
      </c>
      <c r="N140" s="226" t="s">
        <v>38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127</v>
      </c>
      <c r="AT140" s="229" t="s">
        <v>123</v>
      </c>
      <c r="AU140" s="229" t="s">
        <v>83</v>
      </c>
      <c r="AY140" s="14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81</v>
      </c>
      <c r="BK140" s="230">
        <f>ROUND(I140*H140,2)</f>
        <v>0</v>
      </c>
      <c r="BL140" s="14" t="s">
        <v>127</v>
      </c>
      <c r="BM140" s="229" t="s">
        <v>192</v>
      </c>
    </row>
    <row r="141" s="2" customFormat="1" ht="24.15" customHeight="1">
      <c r="A141" s="35"/>
      <c r="B141" s="36"/>
      <c r="C141" s="217" t="s">
        <v>151</v>
      </c>
      <c r="D141" s="217" t="s">
        <v>123</v>
      </c>
      <c r="E141" s="218" t="s">
        <v>207</v>
      </c>
      <c r="F141" s="219" t="s">
        <v>208</v>
      </c>
      <c r="G141" s="220" t="s">
        <v>126</v>
      </c>
      <c r="H141" s="221">
        <v>15.75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127</v>
      </c>
      <c r="AT141" s="229" t="s">
        <v>123</v>
      </c>
      <c r="AU141" s="229" t="s">
        <v>83</v>
      </c>
      <c r="AY141" s="14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81</v>
      </c>
      <c r="BK141" s="230">
        <f>ROUND(I141*H141,2)</f>
        <v>0</v>
      </c>
      <c r="BL141" s="14" t="s">
        <v>127</v>
      </c>
      <c r="BM141" s="229" t="s">
        <v>195</v>
      </c>
    </row>
    <row r="142" s="2" customFormat="1" ht="14.4" customHeight="1">
      <c r="A142" s="35"/>
      <c r="B142" s="36"/>
      <c r="C142" s="217" t="s">
        <v>182</v>
      </c>
      <c r="D142" s="217" t="s">
        <v>123</v>
      </c>
      <c r="E142" s="218" t="s">
        <v>211</v>
      </c>
      <c r="F142" s="219" t="s">
        <v>212</v>
      </c>
      <c r="G142" s="220" t="s">
        <v>126</v>
      </c>
      <c r="H142" s="221">
        <v>15.75</v>
      </c>
      <c r="I142" s="222"/>
      <c r="J142" s="223">
        <f>ROUND(I142*H142,2)</f>
        <v>0</v>
      </c>
      <c r="K142" s="224"/>
      <c r="L142" s="41"/>
      <c r="M142" s="225" t="s">
        <v>1</v>
      </c>
      <c r="N142" s="226" t="s">
        <v>38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127</v>
      </c>
      <c r="AT142" s="229" t="s">
        <v>123</v>
      </c>
      <c r="AU142" s="229" t="s">
        <v>83</v>
      </c>
      <c r="AY142" s="14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81</v>
      </c>
      <c r="BK142" s="230">
        <f>ROUND(I142*H142,2)</f>
        <v>0</v>
      </c>
      <c r="BL142" s="14" t="s">
        <v>127</v>
      </c>
      <c r="BM142" s="229" t="s">
        <v>198</v>
      </c>
    </row>
    <row r="143" s="12" customFormat="1" ht="22.8" customHeight="1">
      <c r="A143" s="12"/>
      <c r="B143" s="202"/>
      <c r="C143" s="203"/>
      <c r="D143" s="204" t="s">
        <v>72</v>
      </c>
      <c r="E143" s="215" t="s">
        <v>137</v>
      </c>
      <c r="F143" s="215" t="s">
        <v>214</v>
      </c>
      <c r="G143" s="203"/>
      <c r="H143" s="203"/>
      <c r="I143" s="206"/>
      <c r="J143" s="216">
        <f>BK143</f>
        <v>0</v>
      </c>
      <c r="K143" s="203"/>
      <c r="L143" s="207"/>
      <c r="M143" s="208"/>
      <c r="N143" s="209"/>
      <c r="O143" s="209"/>
      <c r="P143" s="210">
        <f>SUM(P144:P152)</f>
        <v>0</v>
      </c>
      <c r="Q143" s="209"/>
      <c r="R143" s="210">
        <f>SUM(R144:R152)</f>
        <v>82.586761999999993</v>
      </c>
      <c r="S143" s="209"/>
      <c r="T143" s="211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121</v>
      </c>
      <c r="BK143" s="214">
        <f>SUM(BK144:BK152)</f>
        <v>0</v>
      </c>
    </row>
    <row r="144" s="2" customFormat="1" ht="14.4" customHeight="1">
      <c r="A144" s="35"/>
      <c r="B144" s="36"/>
      <c r="C144" s="217" t="s">
        <v>156</v>
      </c>
      <c r="D144" s="217" t="s">
        <v>123</v>
      </c>
      <c r="E144" s="218" t="s">
        <v>215</v>
      </c>
      <c r="F144" s="219" t="s">
        <v>216</v>
      </c>
      <c r="G144" s="220" t="s">
        <v>126</v>
      </c>
      <c r="H144" s="221">
        <v>134.25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38</v>
      </c>
      <c r="O144" s="88"/>
      <c r="P144" s="227">
        <f>O144*H144</f>
        <v>0</v>
      </c>
      <c r="Q144" s="227">
        <v>0.34499999999999997</v>
      </c>
      <c r="R144" s="227">
        <f>Q144*H144</f>
        <v>46.316249999999997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127</v>
      </c>
      <c r="AT144" s="229" t="s">
        <v>123</v>
      </c>
      <c r="AU144" s="229" t="s">
        <v>83</v>
      </c>
      <c r="AY144" s="14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81</v>
      </c>
      <c r="BK144" s="230">
        <f>ROUND(I144*H144,2)</f>
        <v>0</v>
      </c>
      <c r="BL144" s="14" t="s">
        <v>127</v>
      </c>
      <c r="BM144" s="229" t="s">
        <v>202</v>
      </c>
    </row>
    <row r="145" s="2" customFormat="1" ht="24.15" customHeight="1">
      <c r="A145" s="35"/>
      <c r="B145" s="36"/>
      <c r="C145" s="217" t="s">
        <v>189</v>
      </c>
      <c r="D145" s="217" t="s">
        <v>123</v>
      </c>
      <c r="E145" s="218" t="s">
        <v>222</v>
      </c>
      <c r="F145" s="219" t="s">
        <v>223</v>
      </c>
      <c r="G145" s="220" t="s">
        <v>126</v>
      </c>
      <c r="H145" s="221">
        <v>39.75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38</v>
      </c>
      <c r="O145" s="88"/>
      <c r="P145" s="227">
        <f>O145*H145</f>
        <v>0</v>
      </c>
      <c r="Q145" s="227">
        <v>0.30651</v>
      </c>
      <c r="R145" s="227">
        <f>Q145*H145</f>
        <v>12.1837725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127</v>
      </c>
      <c r="AT145" s="229" t="s">
        <v>123</v>
      </c>
      <c r="AU145" s="229" t="s">
        <v>83</v>
      </c>
      <c r="AY145" s="14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81</v>
      </c>
      <c r="BK145" s="230">
        <f>ROUND(I145*H145,2)</f>
        <v>0</v>
      </c>
      <c r="BL145" s="14" t="s">
        <v>127</v>
      </c>
      <c r="BM145" s="229" t="s">
        <v>206</v>
      </c>
    </row>
    <row r="146" s="2" customFormat="1" ht="24.15" customHeight="1">
      <c r="A146" s="35"/>
      <c r="B146" s="36"/>
      <c r="C146" s="217" t="s">
        <v>159</v>
      </c>
      <c r="D146" s="217" t="s">
        <v>123</v>
      </c>
      <c r="E146" s="218" t="s">
        <v>226</v>
      </c>
      <c r="F146" s="219" t="s">
        <v>227</v>
      </c>
      <c r="G146" s="220" t="s">
        <v>126</v>
      </c>
      <c r="H146" s="221">
        <v>39.75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38</v>
      </c>
      <c r="O146" s="88"/>
      <c r="P146" s="227">
        <f>O146*H146</f>
        <v>0</v>
      </c>
      <c r="Q146" s="227">
        <v>0.00034000000000000002</v>
      </c>
      <c r="R146" s="227">
        <f>Q146*H146</f>
        <v>0.013515000000000001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127</v>
      </c>
      <c r="AT146" s="229" t="s">
        <v>123</v>
      </c>
      <c r="AU146" s="229" t="s">
        <v>83</v>
      </c>
      <c r="AY146" s="14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81</v>
      </c>
      <c r="BK146" s="230">
        <f>ROUND(I146*H146,2)</f>
        <v>0</v>
      </c>
      <c r="BL146" s="14" t="s">
        <v>127</v>
      </c>
      <c r="BM146" s="229" t="s">
        <v>209</v>
      </c>
    </row>
    <row r="147" s="2" customFormat="1" ht="14.4" customHeight="1">
      <c r="A147" s="35"/>
      <c r="B147" s="36"/>
      <c r="C147" s="217" t="s">
        <v>7</v>
      </c>
      <c r="D147" s="217" t="s">
        <v>123</v>
      </c>
      <c r="E147" s="218" t="s">
        <v>229</v>
      </c>
      <c r="F147" s="219" t="s">
        <v>230</v>
      </c>
      <c r="G147" s="220" t="s">
        <v>126</v>
      </c>
      <c r="H147" s="221">
        <v>39.75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38</v>
      </c>
      <c r="O147" s="88"/>
      <c r="P147" s="227">
        <f>O147*H147</f>
        <v>0</v>
      </c>
      <c r="Q147" s="227">
        <v>0.00051000000000000004</v>
      </c>
      <c r="R147" s="227">
        <f>Q147*H147</f>
        <v>0.020272500000000002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127</v>
      </c>
      <c r="AT147" s="229" t="s">
        <v>123</v>
      </c>
      <c r="AU147" s="229" t="s">
        <v>83</v>
      </c>
      <c r="AY147" s="14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81</v>
      </c>
      <c r="BK147" s="230">
        <f>ROUND(I147*H147,2)</f>
        <v>0</v>
      </c>
      <c r="BL147" s="14" t="s">
        <v>127</v>
      </c>
      <c r="BM147" s="229" t="s">
        <v>213</v>
      </c>
    </row>
    <row r="148" s="2" customFormat="1" ht="24.15" customHeight="1">
      <c r="A148" s="35"/>
      <c r="B148" s="36"/>
      <c r="C148" s="217" t="s">
        <v>163</v>
      </c>
      <c r="D148" s="217" t="s">
        <v>123</v>
      </c>
      <c r="E148" s="218" t="s">
        <v>233</v>
      </c>
      <c r="F148" s="219" t="s">
        <v>234</v>
      </c>
      <c r="G148" s="220" t="s">
        <v>126</v>
      </c>
      <c r="H148" s="221">
        <v>39.75</v>
      </c>
      <c r="I148" s="222"/>
      <c r="J148" s="223">
        <f>ROUND(I148*H148,2)</f>
        <v>0</v>
      </c>
      <c r="K148" s="224"/>
      <c r="L148" s="41"/>
      <c r="M148" s="225" t="s">
        <v>1</v>
      </c>
      <c r="N148" s="226" t="s">
        <v>38</v>
      </c>
      <c r="O148" s="88"/>
      <c r="P148" s="227">
        <f>O148*H148</f>
        <v>0</v>
      </c>
      <c r="Q148" s="227">
        <v>0.10373</v>
      </c>
      <c r="R148" s="227">
        <f>Q148*H148</f>
        <v>4.1232674999999999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127</v>
      </c>
      <c r="AT148" s="229" t="s">
        <v>123</v>
      </c>
      <c r="AU148" s="229" t="s">
        <v>83</v>
      </c>
      <c r="AY148" s="14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81</v>
      </c>
      <c r="BK148" s="230">
        <f>ROUND(I148*H148,2)</f>
        <v>0</v>
      </c>
      <c r="BL148" s="14" t="s">
        <v>127</v>
      </c>
      <c r="BM148" s="229" t="s">
        <v>217</v>
      </c>
    </row>
    <row r="149" s="2" customFormat="1" ht="24.15" customHeight="1">
      <c r="A149" s="35"/>
      <c r="B149" s="36"/>
      <c r="C149" s="217" t="s">
        <v>203</v>
      </c>
      <c r="D149" s="217" t="s">
        <v>123</v>
      </c>
      <c r="E149" s="218" t="s">
        <v>236</v>
      </c>
      <c r="F149" s="219" t="s">
        <v>237</v>
      </c>
      <c r="G149" s="220" t="s">
        <v>126</v>
      </c>
      <c r="H149" s="221">
        <v>39.75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38</v>
      </c>
      <c r="O149" s="88"/>
      <c r="P149" s="227">
        <f>O149*H149</f>
        <v>0</v>
      </c>
      <c r="Q149" s="227">
        <v>0.15559000000000001</v>
      </c>
      <c r="R149" s="227">
        <f>Q149*H149</f>
        <v>6.1847025000000002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127</v>
      </c>
      <c r="AT149" s="229" t="s">
        <v>123</v>
      </c>
      <c r="AU149" s="229" t="s">
        <v>83</v>
      </c>
      <c r="AY149" s="14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81</v>
      </c>
      <c r="BK149" s="230">
        <f>ROUND(I149*H149,2)</f>
        <v>0</v>
      </c>
      <c r="BL149" s="14" t="s">
        <v>127</v>
      </c>
      <c r="BM149" s="229" t="s">
        <v>221</v>
      </c>
    </row>
    <row r="150" s="2" customFormat="1" ht="24.15" customHeight="1">
      <c r="A150" s="35"/>
      <c r="B150" s="36"/>
      <c r="C150" s="217" t="s">
        <v>166</v>
      </c>
      <c r="D150" s="217" t="s">
        <v>123</v>
      </c>
      <c r="E150" s="218" t="s">
        <v>240</v>
      </c>
      <c r="F150" s="219" t="s">
        <v>241</v>
      </c>
      <c r="G150" s="220" t="s">
        <v>126</v>
      </c>
      <c r="H150" s="221">
        <v>63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38</v>
      </c>
      <c r="O150" s="88"/>
      <c r="P150" s="227">
        <f>O150*H150</f>
        <v>0</v>
      </c>
      <c r="Q150" s="227">
        <v>0.084250000000000005</v>
      </c>
      <c r="R150" s="227">
        <f>Q150*H150</f>
        <v>5.3077500000000004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127</v>
      </c>
      <c r="AT150" s="229" t="s">
        <v>123</v>
      </c>
      <c r="AU150" s="229" t="s">
        <v>83</v>
      </c>
      <c r="AY150" s="14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81</v>
      </c>
      <c r="BK150" s="230">
        <f>ROUND(I150*H150,2)</f>
        <v>0</v>
      </c>
      <c r="BL150" s="14" t="s">
        <v>127</v>
      </c>
      <c r="BM150" s="229" t="s">
        <v>224</v>
      </c>
    </row>
    <row r="151" s="2" customFormat="1" ht="14.4" customHeight="1">
      <c r="A151" s="35"/>
      <c r="B151" s="36"/>
      <c r="C151" s="231" t="s">
        <v>210</v>
      </c>
      <c r="D151" s="231" t="s">
        <v>178</v>
      </c>
      <c r="E151" s="232" t="s">
        <v>243</v>
      </c>
      <c r="F151" s="233" t="s">
        <v>244</v>
      </c>
      <c r="G151" s="234" t="s">
        <v>126</v>
      </c>
      <c r="H151" s="235">
        <v>63.357999999999997</v>
      </c>
      <c r="I151" s="236"/>
      <c r="J151" s="237">
        <f>ROUND(I151*H151,2)</f>
        <v>0</v>
      </c>
      <c r="K151" s="238"/>
      <c r="L151" s="239"/>
      <c r="M151" s="240" t="s">
        <v>1</v>
      </c>
      <c r="N151" s="241" t="s">
        <v>38</v>
      </c>
      <c r="O151" s="88"/>
      <c r="P151" s="227">
        <f>O151*H151</f>
        <v>0</v>
      </c>
      <c r="Q151" s="227">
        <v>0.13</v>
      </c>
      <c r="R151" s="227">
        <f>Q151*H151</f>
        <v>8.2365399999999998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136</v>
      </c>
      <c r="AT151" s="229" t="s">
        <v>178</v>
      </c>
      <c r="AU151" s="229" t="s">
        <v>83</v>
      </c>
      <c r="AY151" s="14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81</v>
      </c>
      <c r="BK151" s="230">
        <f>ROUND(I151*H151,2)</f>
        <v>0</v>
      </c>
      <c r="BL151" s="14" t="s">
        <v>127</v>
      </c>
      <c r="BM151" s="229" t="s">
        <v>228</v>
      </c>
    </row>
    <row r="152" s="2" customFormat="1" ht="24.15" customHeight="1">
      <c r="A152" s="35"/>
      <c r="B152" s="36"/>
      <c r="C152" s="231" t="s">
        <v>171</v>
      </c>
      <c r="D152" s="231" t="s">
        <v>178</v>
      </c>
      <c r="E152" s="232" t="s">
        <v>247</v>
      </c>
      <c r="F152" s="233" t="s">
        <v>248</v>
      </c>
      <c r="G152" s="234" t="s">
        <v>126</v>
      </c>
      <c r="H152" s="235">
        <v>1.532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38</v>
      </c>
      <c r="O152" s="88"/>
      <c r="P152" s="227">
        <f>O152*H152</f>
        <v>0</v>
      </c>
      <c r="Q152" s="227">
        <v>0.13100000000000001</v>
      </c>
      <c r="R152" s="227">
        <f>Q152*H152</f>
        <v>0.20069200000000001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136</v>
      </c>
      <c r="AT152" s="229" t="s">
        <v>178</v>
      </c>
      <c r="AU152" s="229" t="s">
        <v>83</v>
      </c>
      <c r="AY152" s="14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81</v>
      </c>
      <c r="BK152" s="230">
        <f>ROUND(I152*H152,2)</f>
        <v>0</v>
      </c>
      <c r="BL152" s="14" t="s">
        <v>127</v>
      </c>
      <c r="BM152" s="229" t="s">
        <v>231</v>
      </c>
    </row>
    <row r="153" s="12" customFormat="1" ht="22.8" customHeight="1">
      <c r="A153" s="12"/>
      <c r="B153" s="202"/>
      <c r="C153" s="203"/>
      <c r="D153" s="204" t="s">
        <v>72</v>
      </c>
      <c r="E153" s="215" t="s">
        <v>152</v>
      </c>
      <c r="F153" s="215" t="s">
        <v>280</v>
      </c>
      <c r="G153" s="203"/>
      <c r="H153" s="203"/>
      <c r="I153" s="206"/>
      <c r="J153" s="216">
        <f>BK153</f>
        <v>0</v>
      </c>
      <c r="K153" s="203"/>
      <c r="L153" s="207"/>
      <c r="M153" s="208"/>
      <c r="N153" s="209"/>
      <c r="O153" s="209"/>
      <c r="P153" s="210">
        <f>SUM(P154:P168)</f>
        <v>0</v>
      </c>
      <c r="Q153" s="209"/>
      <c r="R153" s="210">
        <f>SUM(R154:R168)</f>
        <v>13.489180000000003</v>
      </c>
      <c r="S153" s="209"/>
      <c r="T153" s="211">
        <f>SUM(T154:T168)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81</v>
      </c>
      <c r="AT153" s="213" t="s">
        <v>72</v>
      </c>
      <c r="AU153" s="213" t="s">
        <v>81</v>
      </c>
      <c r="AY153" s="212" t="s">
        <v>121</v>
      </c>
      <c r="BK153" s="214">
        <f>SUM(BK154:BK168)</f>
        <v>0</v>
      </c>
    </row>
    <row r="154" s="2" customFormat="1" ht="24.15" customHeight="1">
      <c r="A154" s="35"/>
      <c r="B154" s="36"/>
      <c r="C154" s="217" t="s">
        <v>218</v>
      </c>
      <c r="D154" s="217" t="s">
        <v>123</v>
      </c>
      <c r="E154" s="218" t="s">
        <v>386</v>
      </c>
      <c r="F154" s="219" t="s">
        <v>387</v>
      </c>
      <c r="G154" s="220" t="s">
        <v>260</v>
      </c>
      <c r="H154" s="221">
        <v>2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38</v>
      </c>
      <c r="O154" s="88"/>
      <c r="P154" s="227">
        <f>O154*H154</f>
        <v>0</v>
      </c>
      <c r="Q154" s="227">
        <v>0.00069999999999999999</v>
      </c>
      <c r="R154" s="227">
        <f>Q154*H154</f>
        <v>0.0014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127</v>
      </c>
      <c r="AT154" s="229" t="s">
        <v>123</v>
      </c>
      <c r="AU154" s="229" t="s">
        <v>83</v>
      </c>
      <c r="AY154" s="14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81</v>
      </c>
      <c r="BK154" s="230">
        <f>ROUND(I154*H154,2)</f>
        <v>0</v>
      </c>
      <c r="BL154" s="14" t="s">
        <v>127</v>
      </c>
      <c r="BM154" s="229" t="s">
        <v>388</v>
      </c>
    </row>
    <row r="155" s="2" customFormat="1" ht="24.15" customHeight="1">
      <c r="A155" s="35"/>
      <c r="B155" s="36"/>
      <c r="C155" s="231" t="s">
        <v>174</v>
      </c>
      <c r="D155" s="231" t="s">
        <v>178</v>
      </c>
      <c r="E155" s="232" t="s">
        <v>389</v>
      </c>
      <c r="F155" s="233" t="s">
        <v>390</v>
      </c>
      <c r="G155" s="234" t="s">
        <v>260</v>
      </c>
      <c r="H155" s="235">
        <v>2</v>
      </c>
      <c r="I155" s="236"/>
      <c r="J155" s="237">
        <f>ROUND(I155*H155,2)</f>
        <v>0</v>
      </c>
      <c r="K155" s="238"/>
      <c r="L155" s="239"/>
      <c r="M155" s="240" t="s">
        <v>1</v>
      </c>
      <c r="N155" s="241" t="s">
        <v>38</v>
      </c>
      <c r="O155" s="88"/>
      <c r="P155" s="227">
        <f>O155*H155</f>
        <v>0</v>
      </c>
      <c r="Q155" s="227">
        <v>0.0025999999999999999</v>
      </c>
      <c r="R155" s="227">
        <f>Q155*H155</f>
        <v>0.0051999999999999998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136</v>
      </c>
      <c r="AT155" s="229" t="s">
        <v>178</v>
      </c>
      <c r="AU155" s="229" t="s">
        <v>83</v>
      </c>
      <c r="AY155" s="14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81</v>
      </c>
      <c r="BK155" s="230">
        <f>ROUND(I155*H155,2)</f>
        <v>0</v>
      </c>
      <c r="BL155" s="14" t="s">
        <v>127</v>
      </c>
      <c r="BM155" s="229" t="s">
        <v>391</v>
      </c>
    </row>
    <row r="156" s="2" customFormat="1" ht="24.15" customHeight="1">
      <c r="A156" s="35"/>
      <c r="B156" s="36"/>
      <c r="C156" s="217" t="s">
        <v>225</v>
      </c>
      <c r="D156" s="217" t="s">
        <v>123</v>
      </c>
      <c r="E156" s="218" t="s">
        <v>285</v>
      </c>
      <c r="F156" s="219" t="s">
        <v>286</v>
      </c>
      <c r="G156" s="220" t="s">
        <v>260</v>
      </c>
      <c r="H156" s="221">
        <v>2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38</v>
      </c>
      <c r="O156" s="88"/>
      <c r="P156" s="227">
        <f>O156*H156</f>
        <v>0</v>
      </c>
      <c r="Q156" s="227">
        <v>0.11241</v>
      </c>
      <c r="R156" s="227">
        <f>Q156*H156</f>
        <v>0.22481999999999999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127</v>
      </c>
      <c r="AT156" s="229" t="s">
        <v>123</v>
      </c>
      <c r="AU156" s="229" t="s">
        <v>83</v>
      </c>
      <c r="AY156" s="14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81</v>
      </c>
      <c r="BK156" s="230">
        <f>ROUND(I156*H156,2)</f>
        <v>0</v>
      </c>
      <c r="BL156" s="14" t="s">
        <v>127</v>
      </c>
      <c r="BM156" s="229" t="s">
        <v>392</v>
      </c>
    </row>
    <row r="157" s="2" customFormat="1" ht="14.4" customHeight="1">
      <c r="A157" s="35"/>
      <c r="B157" s="36"/>
      <c r="C157" s="231" t="s">
        <v>177</v>
      </c>
      <c r="D157" s="231" t="s">
        <v>178</v>
      </c>
      <c r="E157" s="232" t="s">
        <v>288</v>
      </c>
      <c r="F157" s="233" t="s">
        <v>289</v>
      </c>
      <c r="G157" s="234" t="s">
        <v>260</v>
      </c>
      <c r="H157" s="235">
        <v>2</v>
      </c>
      <c r="I157" s="236"/>
      <c r="J157" s="237">
        <f>ROUND(I157*H157,2)</f>
        <v>0</v>
      </c>
      <c r="K157" s="238"/>
      <c r="L157" s="239"/>
      <c r="M157" s="240" t="s">
        <v>1</v>
      </c>
      <c r="N157" s="241" t="s">
        <v>38</v>
      </c>
      <c r="O157" s="88"/>
      <c r="P157" s="227">
        <f>O157*H157</f>
        <v>0</v>
      </c>
      <c r="Q157" s="227">
        <v>0.0061000000000000004</v>
      </c>
      <c r="R157" s="227">
        <f>Q157*H157</f>
        <v>0.012200000000000001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136</v>
      </c>
      <c r="AT157" s="229" t="s">
        <v>178</v>
      </c>
      <c r="AU157" s="229" t="s">
        <v>83</v>
      </c>
      <c r="AY157" s="14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81</v>
      </c>
      <c r="BK157" s="230">
        <f>ROUND(I157*H157,2)</f>
        <v>0</v>
      </c>
      <c r="BL157" s="14" t="s">
        <v>127</v>
      </c>
      <c r="BM157" s="229" t="s">
        <v>393</v>
      </c>
    </row>
    <row r="158" s="2" customFormat="1" ht="14.4" customHeight="1">
      <c r="A158" s="35"/>
      <c r="B158" s="36"/>
      <c r="C158" s="231" t="s">
        <v>232</v>
      </c>
      <c r="D158" s="231" t="s">
        <v>178</v>
      </c>
      <c r="E158" s="232" t="s">
        <v>292</v>
      </c>
      <c r="F158" s="233" t="s">
        <v>293</v>
      </c>
      <c r="G158" s="234" t="s">
        <v>260</v>
      </c>
      <c r="H158" s="235">
        <v>2</v>
      </c>
      <c r="I158" s="236"/>
      <c r="J158" s="237">
        <f>ROUND(I158*H158,2)</f>
        <v>0</v>
      </c>
      <c r="K158" s="238"/>
      <c r="L158" s="239"/>
      <c r="M158" s="240" t="s">
        <v>1</v>
      </c>
      <c r="N158" s="241" t="s">
        <v>38</v>
      </c>
      <c r="O158" s="88"/>
      <c r="P158" s="227">
        <f>O158*H158</f>
        <v>0</v>
      </c>
      <c r="Q158" s="227">
        <v>0.0030000000000000001</v>
      </c>
      <c r="R158" s="227">
        <f>Q158*H158</f>
        <v>0.0060000000000000001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136</v>
      </c>
      <c r="AT158" s="229" t="s">
        <v>178</v>
      </c>
      <c r="AU158" s="229" t="s">
        <v>83</v>
      </c>
      <c r="AY158" s="14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81</v>
      </c>
      <c r="BK158" s="230">
        <f>ROUND(I158*H158,2)</f>
        <v>0</v>
      </c>
      <c r="BL158" s="14" t="s">
        <v>127</v>
      </c>
      <c r="BM158" s="229" t="s">
        <v>394</v>
      </c>
    </row>
    <row r="159" s="2" customFormat="1" ht="14.4" customHeight="1">
      <c r="A159" s="35"/>
      <c r="B159" s="36"/>
      <c r="C159" s="231" t="s">
        <v>181</v>
      </c>
      <c r="D159" s="231" t="s">
        <v>178</v>
      </c>
      <c r="E159" s="232" t="s">
        <v>295</v>
      </c>
      <c r="F159" s="233" t="s">
        <v>296</v>
      </c>
      <c r="G159" s="234" t="s">
        <v>260</v>
      </c>
      <c r="H159" s="235">
        <v>2</v>
      </c>
      <c r="I159" s="236"/>
      <c r="J159" s="237">
        <f>ROUND(I159*H159,2)</f>
        <v>0</v>
      </c>
      <c r="K159" s="238"/>
      <c r="L159" s="239"/>
      <c r="M159" s="240" t="s">
        <v>1</v>
      </c>
      <c r="N159" s="241" t="s">
        <v>38</v>
      </c>
      <c r="O159" s="88"/>
      <c r="P159" s="227">
        <f>O159*H159</f>
        <v>0</v>
      </c>
      <c r="Q159" s="227">
        <v>0.00010000000000000001</v>
      </c>
      <c r="R159" s="227">
        <f>Q159*H159</f>
        <v>0.00020000000000000001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136</v>
      </c>
      <c r="AT159" s="229" t="s">
        <v>178</v>
      </c>
      <c r="AU159" s="229" t="s">
        <v>83</v>
      </c>
      <c r="AY159" s="14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81</v>
      </c>
      <c r="BK159" s="230">
        <f>ROUND(I159*H159,2)</f>
        <v>0</v>
      </c>
      <c r="BL159" s="14" t="s">
        <v>127</v>
      </c>
      <c r="BM159" s="229" t="s">
        <v>395</v>
      </c>
    </row>
    <row r="160" s="2" customFormat="1" ht="14.4" customHeight="1">
      <c r="A160" s="35"/>
      <c r="B160" s="36"/>
      <c r="C160" s="231" t="s">
        <v>239</v>
      </c>
      <c r="D160" s="231" t="s">
        <v>178</v>
      </c>
      <c r="E160" s="232" t="s">
        <v>299</v>
      </c>
      <c r="F160" s="233" t="s">
        <v>300</v>
      </c>
      <c r="G160" s="234" t="s">
        <v>260</v>
      </c>
      <c r="H160" s="235">
        <v>12</v>
      </c>
      <c r="I160" s="236"/>
      <c r="J160" s="237">
        <f>ROUND(I160*H160,2)</f>
        <v>0</v>
      </c>
      <c r="K160" s="238"/>
      <c r="L160" s="239"/>
      <c r="M160" s="240" t="s">
        <v>1</v>
      </c>
      <c r="N160" s="241" t="s">
        <v>38</v>
      </c>
      <c r="O160" s="88"/>
      <c r="P160" s="227">
        <f>O160*H160</f>
        <v>0</v>
      </c>
      <c r="Q160" s="227">
        <v>0.00035</v>
      </c>
      <c r="R160" s="227">
        <f>Q160*H160</f>
        <v>0.0041999999999999997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136</v>
      </c>
      <c r="AT160" s="229" t="s">
        <v>178</v>
      </c>
      <c r="AU160" s="229" t="s">
        <v>83</v>
      </c>
      <c r="AY160" s="14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81</v>
      </c>
      <c r="BK160" s="230">
        <f>ROUND(I160*H160,2)</f>
        <v>0</v>
      </c>
      <c r="BL160" s="14" t="s">
        <v>127</v>
      </c>
      <c r="BM160" s="229" t="s">
        <v>396</v>
      </c>
    </row>
    <row r="161" s="2" customFormat="1" ht="24.15" customHeight="1">
      <c r="A161" s="35"/>
      <c r="B161" s="36"/>
      <c r="C161" s="217" t="s">
        <v>185</v>
      </c>
      <c r="D161" s="217" t="s">
        <v>123</v>
      </c>
      <c r="E161" s="218" t="s">
        <v>302</v>
      </c>
      <c r="F161" s="219" t="s">
        <v>303</v>
      </c>
      <c r="G161" s="220" t="s">
        <v>147</v>
      </c>
      <c r="H161" s="221">
        <v>33.5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38</v>
      </c>
      <c r="O161" s="88"/>
      <c r="P161" s="227">
        <f>O161*H161</f>
        <v>0</v>
      </c>
      <c r="Q161" s="227">
        <v>0.15540000000000001</v>
      </c>
      <c r="R161" s="227">
        <f>Q161*H161</f>
        <v>5.2059000000000006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127</v>
      </c>
      <c r="AT161" s="229" t="s">
        <v>123</v>
      </c>
      <c r="AU161" s="229" t="s">
        <v>83</v>
      </c>
      <c r="AY161" s="14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81</v>
      </c>
      <c r="BK161" s="230">
        <f>ROUND(I161*H161,2)</f>
        <v>0</v>
      </c>
      <c r="BL161" s="14" t="s">
        <v>127</v>
      </c>
      <c r="BM161" s="229" t="s">
        <v>253</v>
      </c>
    </row>
    <row r="162" s="2" customFormat="1" ht="14.4" customHeight="1">
      <c r="A162" s="35"/>
      <c r="B162" s="36"/>
      <c r="C162" s="231" t="s">
        <v>246</v>
      </c>
      <c r="D162" s="231" t="s">
        <v>178</v>
      </c>
      <c r="E162" s="232" t="s">
        <v>306</v>
      </c>
      <c r="F162" s="233" t="s">
        <v>307</v>
      </c>
      <c r="G162" s="234" t="s">
        <v>147</v>
      </c>
      <c r="H162" s="235">
        <v>25.5</v>
      </c>
      <c r="I162" s="236"/>
      <c r="J162" s="237">
        <f>ROUND(I162*H162,2)</f>
        <v>0</v>
      </c>
      <c r="K162" s="238"/>
      <c r="L162" s="239"/>
      <c r="M162" s="240" t="s">
        <v>1</v>
      </c>
      <c r="N162" s="241" t="s">
        <v>38</v>
      </c>
      <c r="O162" s="88"/>
      <c r="P162" s="227">
        <f>O162*H162</f>
        <v>0</v>
      </c>
      <c r="Q162" s="227">
        <v>0.080000000000000002</v>
      </c>
      <c r="R162" s="227">
        <f>Q162*H162</f>
        <v>2.04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136</v>
      </c>
      <c r="AT162" s="229" t="s">
        <v>178</v>
      </c>
      <c r="AU162" s="229" t="s">
        <v>83</v>
      </c>
      <c r="AY162" s="14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81</v>
      </c>
      <c r="BK162" s="230">
        <f>ROUND(I162*H162,2)</f>
        <v>0</v>
      </c>
      <c r="BL162" s="14" t="s">
        <v>127</v>
      </c>
      <c r="BM162" s="229" t="s">
        <v>257</v>
      </c>
    </row>
    <row r="163" s="2" customFormat="1" ht="24.15" customHeight="1">
      <c r="A163" s="35"/>
      <c r="B163" s="36"/>
      <c r="C163" s="231" t="s">
        <v>188</v>
      </c>
      <c r="D163" s="231" t="s">
        <v>178</v>
      </c>
      <c r="E163" s="232" t="s">
        <v>309</v>
      </c>
      <c r="F163" s="233" t="s">
        <v>310</v>
      </c>
      <c r="G163" s="234" t="s">
        <v>147</v>
      </c>
      <c r="H163" s="235">
        <v>3</v>
      </c>
      <c r="I163" s="236"/>
      <c r="J163" s="237">
        <f>ROUND(I163*H163,2)</f>
        <v>0</v>
      </c>
      <c r="K163" s="238"/>
      <c r="L163" s="239"/>
      <c r="M163" s="240" t="s">
        <v>1</v>
      </c>
      <c r="N163" s="241" t="s">
        <v>38</v>
      </c>
      <c r="O163" s="88"/>
      <c r="P163" s="227">
        <f>O163*H163</f>
        <v>0</v>
      </c>
      <c r="Q163" s="227">
        <v>0.065670000000000006</v>
      </c>
      <c r="R163" s="227">
        <f>Q163*H163</f>
        <v>0.19701000000000002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136</v>
      </c>
      <c r="AT163" s="229" t="s">
        <v>178</v>
      </c>
      <c r="AU163" s="229" t="s">
        <v>83</v>
      </c>
      <c r="AY163" s="14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81</v>
      </c>
      <c r="BK163" s="230">
        <f>ROUND(I163*H163,2)</f>
        <v>0</v>
      </c>
      <c r="BL163" s="14" t="s">
        <v>127</v>
      </c>
      <c r="BM163" s="229" t="s">
        <v>261</v>
      </c>
    </row>
    <row r="164" s="2" customFormat="1" ht="24.15" customHeight="1">
      <c r="A164" s="35"/>
      <c r="B164" s="36"/>
      <c r="C164" s="231" t="s">
        <v>254</v>
      </c>
      <c r="D164" s="231" t="s">
        <v>178</v>
      </c>
      <c r="E164" s="232" t="s">
        <v>313</v>
      </c>
      <c r="F164" s="233" t="s">
        <v>314</v>
      </c>
      <c r="G164" s="234" t="s">
        <v>147</v>
      </c>
      <c r="H164" s="235">
        <v>5</v>
      </c>
      <c r="I164" s="236"/>
      <c r="J164" s="237">
        <f>ROUND(I164*H164,2)</f>
        <v>0</v>
      </c>
      <c r="K164" s="238"/>
      <c r="L164" s="239"/>
      <c r="M164" s="240" t="s">
        <v>1</v>
      </c>
      <c r="N164" s="241" t="s">
        <v>38</v>
      </c>
      <c r="O164" s="88"/>
      <c r="P164" s="227">
        <f>O164*H164</f>
        <v>0</v>
      </c>
      <c r="Q164" s="227">
        <v>0.048300000000000003</v>
      </c>
      <c r="R164" s="227">
        <f>Q164*H164</f>
        <v>0.24150000000000002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136</v>
      </c>
      <c r="AT164" s="229" t="s">
        <v>178</v>
      </c>
      <c r="AU164" s="229" t="s">
        <v>83</v>
      </c>
      <c r="AY164" s="14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81</v>
      </c>
      <c r="BK164" s="230">
        <f>ROUND(I164*H164,2)</f>
        <v>0</v>
      </c>
      <c r="BL164" s="14" t="s">
        <v>127</v>
      </c>
      <c r="BM164" s="229" t="s">
        <v>265</v>
      </c>
    </row>
    <row r="165" s="2" customFormat="1" ht="24.15" customHeight="1">
      <c r="A165" s="35"/>
      <c r="B165" s="36"/>
      <c r="C165" s="217" t="s">
        <v>192</v>
      </c>
      <c r="D165" s="217" t="s">
        <v>123</v>
      </c>
      <c r="E165" s="218" t="s">
        <v>316</v>
      </c>
      <c r="F165" s="219" t="s">
        <v>317</v>
      </c>
      <c r="G165" s="220" t="s">
        <v>147</v>
      </c>
      <c r="H165" s="221">
        <v>31.5</v>
      </c>
      <c r="I165" s="222"/>
      <c r="J165" s="223">
        <f>ROUND(I165*H165,2)</f>
        <v>0</v>
      </c>
      <c r="K165" s="224"/>
      <c r="L165" s="41"/>
      <c r="M165" s="225" t="s">
        <v>1</v>
      </c>
      <c r="N165" s="226" t="s">
        <v>38</v>
      </c>
      <c r="O165" s="88"/>
      <c r="P165" s="227">
        <f>O165*H165</f>
        <v>0</v>
      </c>
      <c r="Q165" s="227">
        <v>0.1295</v>
      </c>
      <c r="R165" s="227">
        <f>Q165*H165</f>
        <v>4.07925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127</v>
      </c>
      <c r="AT165" s="229" t="s">
        <v>123</v>
      </c>
      <c r="AU165" s="229" t="s">
        <v>83</v>
      </c>
      <c r="AY165" s="14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81</v>
      </c>
      <c r="BK165" s="230">
        <f>ROUND(I165*H165,2)</f>
        <v>0</v>
      </c>
      <c r="BL165" s="14" t="s">
        <v>127</v>
      </c>
      <c r="BM165" s="229" t="s">
        <v>268</v>
      </c>
    </row>
    <row r="166" s="2" customFormat="1" ht="14.4" customHeight="1">
      <c r="A166" s="35"/>
      <c r="B166" s="36"/>
      <c r="C166" s="231" t="s">
        <v>262</v>
      </c>
      <c r="D166" s="231" t="s">
        <v>178</v>
      </c>
      <c r="E166" s="232" t="s">
        <v>320</v>
      </c>
      <c r="F166" s="233" t="s">
        <v>321</v>
      </c>
      <c r="G166" s="234" t="s">
        <v>147</v>
      </c>
      <c r="H166" s="235">
        <v>31.5</v>
      </c>
      <c r="I166" s="236"/>
      <c r="J166" s="237">
        <f>ROUND(I166*H166,2)</f>
        <v>0</v>
      </c>
      <c r="K166" s="238"/>
      <c r="L166" s="239"/>
      <c r="M166" s="240" t="s">
        <v>1</v>
      </c>
      <c r="N166" s="241" t="s">
        <v>38</v>
      </c>
      <c r="O166" s="88"/>
      <c r="P166" s="227">
        <f>O166*H166</f>
        <v>0</v>
      </c>
      <c r="Q166" s="227">
        <v>0.045999999999999999</v>
      </c>
      <c r="R166" s="227">
        <f>Q166*H166</f>
        <v>1.4490000000000001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136</v>
      </c>
      <c r="AT166" s="229" t="s">
        <v>178</v>
      </c>
      <c r="AU166" s="229" t="s">
        <v>83</v>
      </c>
      <c r="AY166" s="14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81</v>
      </c>
      <c r="BK166" s="230">
        <f>ROUND(I166*H166,2)</f>
        <v>0</v>
      </c>
      <c r="BL166" s="14" t="s">
        <v>127</v>
      </c>
      <c r="BM166" s="229" t="s">
        <v>272</v>
      </c>
    </row>
    <row r="167" s="2" customFormat="1" ht="24.15" customHeight="1">
      <c r="A167" s="35"/>
      <c r="B167" s="36"/>
      <c r="C167" s="217" t="s">
        <v>195</v>
      </c>
      <c r="D167" s="217" t="s">
        <v>123</v>
      </c>
      <c r="E167" s="218" t="s">
        <v>323</v>
      </c>
      <c r="F167" s="219" t="s">
        <v>324</v>
      </c>
      <c r="G167" s="220" t="s">
        <v>147</v>
      </c>
      <c r="H167" s="221">
        <v>37.5</v>
      </c>
      <c r="I167" s="222"/>
      <c r="J167" s="223">
        <f>ROUND(I167*H167,2)</f>
        <v>0</v>
      </c>
      <c r="K167" s="224"/>
      <c r="L167" s="41"/>
      <c r="M167" s="225" t="s">
        <v>1</v>
      </c>
      <c r="N167" s="226" t="s">
        <v>38</v>
      </c>
      <c r="O167" s="88"/>
      <c r="P167" s="227">
        <f>O167*H167</f>
        <v>0</v>
      </c>
      <c r="Q167" s="227">
        <v>0.00059999999999999995</v>
      </c>
      <c r="R167" s="227">
        <f>Q167*H167</f>
        <v>0.022499999999999999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127</v>
      </c>
      <c r="AT167" s="229" t="s">
        <v>123</v>
      </c>
      <c r="AU167" s="229" t="s">
        <v>83</v>
      </c>
      <c r="AY167" s="14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81</v>
      </c>
      <c r="BK167" s="230">
        <f>ROUND(I167*H167,2)</f>
        <v>0</v>
      </c>
      <c r="BL167" s="14" t="s">
        <v>127</v>
      </c>
      <c r="BM167" s="229" t="s">
        <v>275</v>
      </c>
    </row>
    <row r="168" s="2" customFormat="1" ht="14.4" customHeight="1">
      <c r="A168" s="35"/>
      <c r="B168" s="36"/>
      <c r="C168" s="217" t="s">
        <v>269</v>
      </c>
      <c r="D168" s="217" t="s">
        <v>123</v>
      </c>
      <c r="E168" s="218" t="s">
        <v>327</v>
      </c>
      <c r="F168" s="219" t="s">
        <v>328</v>
      </c>
      <c r="G168" s="220" t="s">
        <v>147</v>
      </c>
      <c r="H168" s="221">
        <v>37.5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38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127</v>
      </c>
      <c r="AT168" s="229" t="s">
        <v>123</v>
      </c>
      <c r="AU168" s="229" t="s">
        <v>83</v>
      </c>
      <c r="AY168" s="14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81</v>
      </c>
      <c r="BK168" s="230">
        <f>ROUND(I168*H168,2)</f>
        <v>0</v>
      </c>
      <c r="BL168" s="14" t="s">
        <v>127</v>
      </c>
      <c r="BM168" s="229" t="s">
        <v>279</v>
      </c>
    </row>
    <row r="169" s="12" customFormat="1" ht="22.8" customHeight="1">
      <c r="A169" s="12"/>
      <c r="B169" s="202"/>
      <c r="C169" s="203"/>
      <c r="D169" s="204" t="s">
        <v>72</v>
      </c>
      <c r="E169" s="215" t="s">
        <v>337</v>
      </c>
      <c r="F169" s="215" t="s">
        <v>338</v>
      </c>
      <c r="G169" s="203"/>
      <c r="H169" s="203"/>
      <c r="I169" s="206"/>
      <c r="J169" s="216">
        <f>BK169</f>
        <v>0</v>
      </c>
      <c r="K169" s="203"/>
      <c r="L169" s="207"/>
      <c r="M169" s="208"/>
      <c r="N169" s="209"/>
      <c r="O169" s="209"/>
      <c r="P169" s="210">
        <f>SUM(P170:P176)</f>
        <v>0</v>
      </c>
      <c r="Q169" s="209"/>
      <c r="R169" s="210">
        <f>SUM(R170:R176)</f>
        <v>0</v>
      </c>
      <c r="S169" s="209"/>
      <c r="T169" s="211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81</v>
      </c>
      <c r="AT169" s="213" t="s">
        <v>72</v>
      </c>
      <c r="AU169" s="213" t="s">
        <v>81</v>
      </c>
      <c r="AY169" s="212" t="s">
        <v>121</v>
      </c>
      <c r="BK169" s="214">
        <f>SUM(BK170:BK176)</f>
        <v>0</v>
      </c>
    </row>
    <row r="170" s="2" customFormat="1" ht="14.4" customHeight="1">
      <c r="A170" s="35"/>
      <c r="B170" s="36"/>
      <c r="C170" s="217" t="s">
        <v>198</v>
      </c>
      <c r="D170" s="217" t="s">
        <v>123</v>
      </c>
      <c r="E170" s="218" t="s">
        <v>339</v>
      </c>
      <c r="F170" s="219" t="s">
        <v>340</v>
      </c>
      <c r="G170" s="220" t="s">
        <v>170</v>
      </c>
      <c r="H170" s="221">
        <v>59.204999999999998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38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127</v>
      </c>
      <c r="AT170" s="229" t="s">
        <v>123</v>
      </c>
      <c r="AU170" s="229" t="s">
        <v>83</v>
      </c>
      <c r="AY170" s="14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81</v>
      </c>
      <c r="BK170" s="230">
        <f>ROUND(I170*H170,2)</f>
        <v>0</v>
      </c>
      <c r="BL170" s="14" t="s">
        <v>127</v>
      </c>
      <c r="BM170" s="229" t="s">
        <v>283</v>
      </c>
    </row>
    <row r="171" s="2" customFormat="1" ht="24.15" customHeight="1">
      <c r="A171" s="35"/>
      <c r="B171" s="36"/>
      <c r="C171" s="217" t="s">
        <v>276</v>
      </c>
      <c r="D171" s="217" t="s">
        <v>123</v>
      </c>
      <c r="E171" s="218" t="s">
        <v>343</v>
      </c>
      <c r="F171" s="219" t="s">
        <v>344</v>
      </c>
      <c r="G171" s="220" t="s">
        <v>170</v>
      </c>
      <c r="H171" s="221">
        <v>532.84500000000003</v>
      </c>
      <c r="I171" s="222"/>
      <c r="J171" s="223">
        <f>ROUND(I171*H171,2)</f>
        <v>0</v>
      </c>
      <c r="K171" s="224"/>
      <c r="L171" s="41"/>
      <c r="M171" s="225" t="s">
        <v>1</v>
      </c>
      <c r="N171" s="226" t="s">
        <v>38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127</v>
      </c>
      <c r="AT171" s="229" t="s">
        <v>123</v>
      </c>
      <c r="AU171" s="229" t="s">
        <v>83</v>
      </c>
      <c r="AY171" s="14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81</v>
      </c>
      <c r="BK171" s="230">
        <f>ROUND(I171*H171,2)</f>
        <v>0</v>
      </c>
      <c r="BL171" s="14" t="s">
        <v>127</v>
      </c>
      <c r="BM171" s="229" t="s">
        <v>287</v>
      </c>
    </row>
    <row r="172" s="2" customFormat="1" ht="14.4" customHeight="1">
      <c r="A172" s="35"/>
      <c r="B172" s="36"/>
      <c r="C172" s="217" t="s">
        <v>202</v>
      </c>
      <c r="D172" s="217" t="s">
        <v>123</v>
      </c>
      <c r="E172" s="218" t="s">
        <v>346</v>
      </c>
      <c r="F172" s="219" t="s">
        <v>347</v>
      </c>
      <c r="G172" s="220" t="s">
        <v>170</v>
      </c>
      <c r="H172" s="221">
        <v>24.193000000000001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38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127</v>
      </c>
      <c r="AT172" s="229" t="s">
        <v>123</v>
      </c>
      <c r="AU172" s="229" t="s">
        <v>83</v>
      </c>
      <c r="AY172" s="14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81</v>
      </c>
      <c r="BK172" s="230">
        <f>ROUND(I172*H172,2)</f>
        <v>0</v>
      </c>
      <c r="BL172" s="14" t="s">
        <v>127</v>
      </c>
      <c r="BM172" s="229" t="s">
        <v>290</v>
      </c>
    </row>
    <row r="173" s="2" customFormat="1" ht="24.15" customHeight="1">
      <c r="A173" s="35"/>
      <c r="B173" s="36"/>
      <c r="C173" s="217" t="s">
        <v>284</v>
      </c>
      <c r="D173" s="217" t="s">
        <v>123</v>
      </c>
      <c r="E173" s="218" t="s">
        <v>350</v>
      </c>
      <c r="F173" s="219" t="s">
        <v>351</v>
      </c>
      <c r="G173" s="220" t="s">
        <v>170</v>
      </c>
      <c r="H173" s="221">
        <v>217.737</v>
      </c>
      <c r="I173" s="222"/>
      <c r="J173" s="223">
        <f>ROUND(I173*H173,2)</f>
        <v>0</v>
      </c>
      <c r="K173" s="224"/>
      <c r="L173" s="41"/>
      <c r="M173" s="225" t="s">
        <v>1</v>
      </c>
      <c r="N173" s="226" t="s">
        <v>38</v>
      </c>
      <c r="O173" s="88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127</v>
      </c>
      <c r="AT173" s="229" t="s">
        <v>123</v>
      </c>
      <c r="AU173" s="229" t="s">
        <v>83</v>
      </c>
      <c r="AY173" s="14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81</v>
      </c>
      <c r="BK173" s="230">
        <f>ROUND(I173*H173,2)</f>
        <v>0</v>
      </c>
      <c r="BL173" s="14" t="s">
        <v>127</v>
      </c>
      <c r="BM173" s="229" t="s">
        <v>294</v>
      </c>
    </row>
    <row r="174" s="2" customFormat="1" ht="24.15" customHeight="1">
      <c r="A174" s="35"/>
      <c r="B174" s="36"/>
      <c r="C174" s="217" t="s">
        <v>206</v>
      </c>
      <c r="D174" s="217" t="s">
        <v>123</v>
      </c>
      <c r="E174" s="218" t="s">
        <v>353</v>
      </c>
      <c r="F174" s="219" t="s">
        <v>354</v>
      </c>
      <c r="G174" s="220" t="s">
        <v>170</v>
      </c>
      <c r="H174" s="221">
        <v>24.193000000000001</v>
      </c>
      <c r="I174" s="222"/>
      <c r="J174" s="223">
        <f>ROUND(I174*H174,2)</f>
        <v>0</v>
      </c>
      <c r="K174" s="224"/>
      <c r="L174" s="41"/>
      <c r="M174" s="225" t="s">
        <v>1</v>
      </c>
      <c r="N174" s="226" t="s">
        <v>38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127</v>
      </c>
      <c r="AT174" s="229" t="s">
        <v>123</v>
      </c>
      <c r="AU174" s="229" t="s">
        <v>83</v>
      </c>
      <c r="AY174" s="14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81</v>
      </c>
      <c r="BK174" s="230">
        <f>ROUND(I174*H174,2)</f>
        <v>0</v>
      </c>
      <c r="BL174" s="14" t="s">
        <v>127</v>
      </c>
      <c r="BM174" s="229" t="s">
        <v>297</v>
      </c>
    </row>
    <row r="175" s="2" customFormat="1" ht="24.15" customHeight="1">
      <c r="A175" s="35"/>
      <c r="B175" s="36"/>
      <c r="C175" s="217" t="s">
        <v>291</v>
      </c>
      <c r="D175" s="217" t="s">
        <v>123</v>
      </c>
      <c r="E175" s="218" t="s">
        <v>357</v>
      </c>
      <c r="F175" s="219" t="s">
        <v>358</v>
      </c>
      <c r="G175" s="220" t="s">
        <v>170</v>
      </c>
      <c r="H175" s="221">
        <v>8.7449999999999992</v>
      </c>
      <c r="I175" s="222"/>
      <c r="J175" s="223">
        <f>ROUND(I175*H175,2)</f>
        <v>0</v>
      </c>
      <c r="K175" s="224"/>
      <c r="L175" s="41"/>
      <c r="M175" s="225" t="s">
        <v>1</v>
      </c>
      <c r="N175" s="226" t="s">
        <v>38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127</v>
      </c>
      <c r="AT175" s="229" t="s">
        <v>123</v>
      </c>
      <c r="AU175" s="229" t="s">
        <v>83</v>
      </c>
      <c r="AY175" s="14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81</v>
      </c>
      <c r="BK175" s="230">
        <f>ROUND(I175*H175,2)</f>
        <v>0</v>
      </c>
      <c r="BL175" s="14" t="s">
        <v>127</v>
      </c>
      <c r="BM175" s="229" t="s">
        <v>301</v>
      </c>
    </row>
    <row r="176" s="2" customFormat="1" ht="24.15" customHeight="1">
      <c r="A176" s="35"/>
      <c r="B176" s="36"/>
      <c r="C176" s="217" t="s">
        <v>209</v>
      </c>
      <c r="D176" s="217" t="s">
        <v>123</v>
      </c>
      <c r="E176" s="218" t="s">
        <v>360</v>
      </c>
      <c r="F176" s="219" t="s">
        <v>361</v>
      </c>
      <c r="G176" s="220" t="s">
        <v>170</v>
      </c>
      <c r="H176" s="221">
        <v>50.460000000000001</v>
      </c>
      <c r="I176" s="222"/>
      <c r="J176" s="223">
        <f>ROUND(I176*H176,2)</f>
        <v>0</v>
      </c>
      <c r="K176" s="224"/>
      <c r="L176" s="41"/>
      <c r="M176" s="225" t="s">
        <v>1</v>
      </c>
      <c r="N176" s="226" t="s">
        <v>38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127</v>
      </c>
      <c r="AT176" s="229" t="s">
        <v>123</v>
      </c>
      <c r="AU176" s="229" t="s">
        <v>83</v>
      </c>
      <c r="AY176" s="14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81</v>
      </c>
      <c r="BK176" s="230">
        <f>ROUND(I176*H176,2)</f>
        <v>0</v>
      </c>
      <c r="BL176" s="14" t="s">
        <v>127</v>
      </c>
      <c r="BM176" s="229" t="s">
        <v>304</v>
      </c>
    </row>
    <row r="177" s="12" customFormat="1" ht="22.8" customHeight="1">
      <c r="A177" s="12"/>
      <c r="B177" s="202"/>
      <c r="C177" s="203"/>
      <c r="D177" s="204" t="s">
        <v>72</v>
      </c>
      <c r="E177" s="215" t="s">
        <v>363</v>
      </c>
      <c r="F177" s="215" t="s">
        <v>364</v>
      </c>
      <c r="G177" s="203"/>
      <c r="H177" s="203"/>
      <c r="I177" s="206"/>
      <c r="J177" s="216">
        <f>BK177</f>
        <v>0</v>
      </c>
      <c r="K177" s="203"/>
      <c r="L177" s="207"/>
      <c r="M177" s="208"/>
      <c r="N177" s="209"/>
      <c r="O177" s="209"/>
      <c r="P177" s="210">
        <f>SUM(P178:P179)</f>
        <v>0</v>
      </c>
      <c r="Q177" s="209"/>
      <c r="R177" s="210">
        <f>SUM(R178:R179)</f>
        <v>0</v>
      </c>
      <c r="S177" s="209"/>
      <c r="T177" s="211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81</v>
      </c>
      <c r="AT177" s="213" t="s">
        <v>72</v>
      </c>
      <c r="AU177" s="213" t="s">
        <v>81</v>
      </c>
      <c r="AY177" s="212" t="s">
        <v>121</v>
      </c>
      <c r="BK177" s="214">
        <f>SUM(BK178:BK179)</f>
        <v>0</v>
      </c>
    </row>
    <row r="178" s="2" customFormat="1" ht="24.15" customHeight="1">
      <c r="A178" s="35"/>
      <c r="B178" s="36"/>
      <c r="C178" s="217" t="s">
        <v>298</v>
      </c>
      <c r="D178" s="217" t="s">
        <v>123</v>
      </c>
      <c r="E178" s="218" t="s">
        <v>366</v>
      </c>
      <c r="F178" s="219" t="s">
        <v>367</v>
      </c>
      <c r="G178" s="220" t="s">
        <v>170</v>
      </c>
      <c r="H178" s="221">
        <v>27.044</v>
      </c>
      <c r="I178" s="222"/>
      <c r="J178" s="223">
        <f>ROUND(I178*H178,2)</f>
        <v>0</v>
      </c>
      <c r="K178" s="224"/>
      <c r="L178" s="41"/>
      <c r="M178" s="225" t="s">
        <v>1</v>
      </c>
      <c r="N178" s="226" t="s">
        <v>38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127</v>
      </c>
      <c r="AT178" s="229" t="s">
        <v>123</v>
      </c>
      <c r="AU178" s="229" t="s">
        <v>83</v>
      </c>
      <c r="AY178" s="14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81</v>
      </c>
      <c r="BK178" s="230">
        <f>ROUND(I178*H178,2)</f>
        <v>0</v>
      </c>
      <c r="BL178" s="14" t="s">
        <v>127</v>
      </c>
      <c r="BM178" s="229" t="s">
        <v>308</v>
      </c>
    </row>
    <row r="179" s="2" customFormat="1" ht="24.15" customHeight="1">
      <c r="A179" s="35"/>
      <c r="B179" s="36"/>
      <c r="C179" s="217" t="s">
        <v>213</v>
      </c>
      <c r="D179" s="217" t="s">
        <v>123</v>
      </c>
      <c r="E179" s="218" t="s">
        <v>369</v>
      </c>
      <c r="F179" s="219" t="s">
        <v>370</v>
      </c>
      <c r="G179" s="220" t="s">
        <v>170</v>
      </c>
      <c r="H179" s="221">
        <v>71.616</v>
      </c>
      <c r="I179" s="222"/>
      <c r="J179" s="223">
        <f>ROUND(I179*H179,2)</f>
        <v>0</v>
      </c>
      <c r="K179" s="224"/>
      <c r="L179" s="41"/>
      <c r="M179" s="225" t="s">
        <v>1</v>
      </c>
      <c r="N179" s="226" t="s">
        <v>38</v>
      </c>
      <c r="O179" s="88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127</v>
      </c>
      <c r="AT179" s="229" t="s">
        <v>123</v>
      </c>
      <c r="AU179" s="229" t="s">
        <v>83</v>
      </c>
      <c r="AY179" s="14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81</v>
      </c>
      <c r="BK179" s="230">
        <f>ROUND(I179*H179,2)</f>
        <v>0</v>
      </c>
      <c r="BL179" s="14" t="s">
        <v>127</v>
      </c>
      <c r="BM179" s="229" t="s">
        <v>397</v>
      </c>
    </row>
    <row r="180" s="2" customFormat="1" ht="49.92" customHeight="1">
      <c r="A180" s="35"/>
      <c r="B180" s="36"/>
      <c r="C180" s="37"/>
      <c r="D180" s="37"/>
      <c r="E180" s="205" t="s">
        <v>372</v>
      </c>
      <c r="F180" s="205" t="s">
        <v>373</v>
      </c>
      <c r="G180" s="37"/>
      <c r="H180" s="37"/>
      <c r="I180" s="37"/>
      <c r="J180" s="189">
        <f>BK180</f>
        <v>0</v>
      </c>
      <c r="K180" s="37"/>
      <c r="L180" s="41"/>
      <c r="M180" s="242"/>
      <c r="N180" s="243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72</v>
      </c>
      <c r="AU180" s="14" t="s">
        <v>73</v>
      </c>
      <c r="AY180" s="14" t="s">
        <v>374</v>
      </c>
      <c r="BK180" s="230">
        <f>SUM(BK181:BK185)</f>
        <v>0</v>
      </c>
    </row>
    <row r="181" s="2" customFormat="1" ht="16.32" customHeight="1">
      <c r="A181" s="35"/>
      <c r="B181" s="36"/>
      <c r="C181" s="244" t="s">
        <v>1</v>
      </c>
      <c r="D181" s="244" t="s">
        <v>123</v>
      </c>
      <c r="E181" s="245" t="s">
        <v>1</v>
      </c>
      <c r="F181" s="246" t="s">
        <v>1</v>
      </c>
      <c r="G181" s="247" t="s">
        <v>1</v>
      </c>
      <c r="H181" s="248"/>
      <c r="I181" s="249"/>
      <c r="J181" s="250">
        <f>BK181</f>
        <v>0</v>
      </c>
      <c r="K181" s="224"/>
      <c r="L181" s="41"/>
      <c r="M181" s="251" t="s">
        <v>1</v>
      </c>
      <c r="N181" s="252" t="s">
        <v>38</v>
      </c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374</v>
      </c>
      <c r="AU181" s="14" t="s">
        <v>81</v>
      </c>
      <c r="AY181" s="14" t="s">
        <v>374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81</v>
      </c>
      <c r="BK181" s="230">
        <f>I181*H181</f>
        <v>0</v>
      </c>
    </row>
    <row r="182" s="2" customFormat="1" ht="16.32" customHeight="1">
      <c r="A182" s="35"/>
      <c r="B182" s="36"/>
      <c r="C182" s="244" t="s">
        <v>1</v>
      </c>
      <c r="D182" s="244" t="s">
        <v>123</v>
      </c>
      <c r="E182" s="245" t="s">
        <v>1</v>
      </c>
      <c r="F182" s="246" t="s">
        <v>1</v>
      </c>
      <c r="G182" s="247" t="s">
        <v>1</v>
      </c>
      <c r="H182" s="248"/>
      <c r="I182" s="249"/>
      <c r="J182" s="250">
        <f>BK182</f>
        <v>0</v>
      </c>
      <c r="K182" s="224"/>
      <c r="L182" s="41"/>
      <c r="M182" s="251" t="s">
        <v>1</v>
      </c>
      <c r="N182" s="252" t="s">
        <v>38</v>
      </c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374</v>
      </c>
      <c r="AU182" s="14" t="s">
        <v>81</v>
      </c>
      <c r="AY182" s="14" t="s">
        <v>374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81</v>
      </c>
      <c r="BK182" s="230">
        <f>I182*H182</f>
        <v>0</v>
      </c>
    </row>
    <row r="183" s="2" customFormat="1" ht="16.32" customHeight="1">
      <c r="A183" s="35"/>
      <c r="B183" s="36"/>
      <c r="C183" s="244" t="s">
        <v>1</v>
      </c>
      <c r="D183" s="244" t="s">
        <v>123</v>
      </c>
      <c r="E183" s="245" t="s">
        <v>1</v>
      </c>
      <c r="F183" s="246" t="s">
        <v>1</v>
      </c>
      <c r="G183" s="247" t="s">
        <v>1</v>
      </c>
      <c r="H183" s="248"/>
      <c r="I183" s="249"/>
      <c r="J183" s="250">
        <f>BK183</f>
        <v>0</v>
      </c>
      <c r="K183" s="224"/>
      <c r="L183" s="41"/>
      <c r="M183" s="251" t="s">
        <v>1</v>
      </c>
      <c r="N183" s="252" t="s">
        <v>38</v>
      </c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374</v>
      </c>
      <c r="AU183" s="14" t="s">
        <v>81</v>
      </c>
      <c r="AY183" s="14" t="s">
        <v>374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81</v>
      </c>
      <c r="BK183" s="230">
        <f>I183*H183</f>
        <v>0</v>
      </c>
    </row>
    <row r="184" s="2" customFormat="1" ht="16.32" customHeight="1">
      <c r="A184" s="35"/>
      <c r="B184" s="36"/>
      <c r="C184" s="244" t="s">
        <v>1</v>
      </c>
      <c r="D184" s="244" t="s">
        <v>123</v>
      </c>
      <c r="E184" s="245" t="s">
        <v>1</v>
      </c>
      <c r="F184" s="246" t="s">
        <v>1</v>
      </c>
      <c r="G184" s="247" t="s">
        <v>1</v>
      </c>
      <c r="H184" s="248"/>
      <c r="I184" s="249"/>
      <c r="J184" s="250">
        <f>BK184</f>
        <v>0</v>
      </c>
      <c r="K184" s="224"/>
      <c r="L184" s="41"/>
      <c r="M184" s="251" t="s">
        <v>1</v>
      </c>
      <c r="N184" s="252" t="s">
        <v>38</v>
      </c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374</v>
      </c>
      <c r="AU184" s="14" t="s">
        <v>81</v>
      </c>
      <c r="AY184" s="14" t="s">
        <v>374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81</v>
      </c>
      <c r="BK184" s="230">
        <f>I184*H184</f>
        <v>0</v>
      </c>
    </row>
    <row r="185" s="2" customFormat="1" ht="16.32" customHeight="1">
      <c r="A185" s="35"/>
      <c r="B185" s="36"/>
      <c r="C185" s="244" t="s">
        <v>1</v>
      </c>
      <c r="D185" s="244" t="s">
        <v>123</v>
      </c>
      <c r="E185" s="245" t="s">
        <v>1</v>
      </c>
      <c r="F185" s="246" t="s">
        <v>1</v>
      </c>
      <c r="G185" s="247" t="s">
        <v>1</v>
      </c>
      <c r="H185" s="248"/>
      <c r="I185" s="249"/>
      <c r="J185" s="250">
        <f>BK185</f>
        <v>0</v>
      </c>
      <c r="K185" s="224"/>
      <c r="L185" s="41"/>
      <c r="M185" s="251" t="s">
        <v>1</v>
      </c>
      <c r="N185" s="252" t="s">
        <v>38</v>
      </c>
      <c r="O185" s="253"/>
      <c r="P185" s="253"/>
      <c r="Q185" s="253"/>
      <c r="R185" s="253"/>
      <c r="S185" s="253"/>
      <c r="T185" s="254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374</v>
      </c>
      <c r="AU185" s="14" t="s">
        <v>81</v>
      </c>
      <c r="AY185" s="14" t="s">
        <v>374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81</v>
      </c>
      <c r="BK185" s="230">
        <f>I185*H185</f>
        <v>0</v>
      </c>
    </row>
    <row r="186" s="2" customFormat="1" ht="6.96" customHeight="1">
      <c r="A186" s="35"/>
      <c r="B186" s="63"/>
      <c r="C186" s="64"/>
      <c r="D186" s="64"/>
      <c r="E186" s="64"/>
      <c r="F186" s="64"/>
      <c r="G186" s="64"/>
      <c r="H186" s="64"/>
      <c r="I186" s="64"/>
      <c r="J186" s="64"/>
      <c r="K186" s="64"/>
      <c r="L186" s="41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sheet="1" autoFilter="0" formatColumns="0" formatRows="0" objects="1" scenarios="1" spinCount="100000" saltValue="vp5dUpWbdwpGvU0+cI/iMvqdaYng85WUmRG9ZMtMgbh/lUIu+YA9/QdOigrqhYnusppHqGfduvqmkQ27HPUvvQ==" hashValue="1UmeGgeky/Du+o7DqMhpX6WXhoHBuWGthgVjvkvqhf1FbPtwtenskWZc+0sC+YejD+ReLA5ZByfdZGGMb3fi6g==" algorithmName="SHA-512" password="CC35"/>
  <autoFilter ref="C122:K18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dataValidations count="2">
    <dataValidation type="list" allowBlank="1" showInputMessage="1" showErrorMessage="1" error="Povoleny jsou hodnoty K, M." sqref="D181:D186">
      <formula1>"K, M"</formula1>
    </dataValidation>
    <dataValidation type="list" allowBlank="1" showInputMessage="1" showErrorMessage="1" error="Povoleny jsou hodnoty základní, snížená, zákl. přenesená, sníž. přenesená, nulová." sqref="N181:N18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hidden="1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RYCHNOVEK - CHODNÍK PODÉL SILNICE II/285 NA P.P.Č. 10/1 - 1.část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398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ROUND((ROUND((SUM(BE122:BE134)),  2) + SUM(BE136:BE140)), 2)</f>
        <v>0</v>
      </c>
      <c r="G33" s="35"/>
      <c r="H33" s="35"/>
      <c r="I33" s="152">
        <v>0.20999999999999999</v>
      </c>
      <c r="J33" s="151">
        <f>ROUND((ROUND(((SUM(BE122:BE134))*I33),  2) + (SUM(BE136:BE140)*I33)),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39</v>
      </c>
      <c r="F34" s="151">
        <f>ROUND((ROUND((SUM(BF122:BF134)),  2) + SUM(BF136:BF140)), 2)</f>
        <v>0</v>
      </c>
      <c r="G34" s="35"/>
      <c r="H34" s="35"/>
      <c r="I34" s="152">
        <v>0.14999999999999999</v>
      </c>
      <c r="J34" s="151">
        <f>ROUND((ROUND(((SUM(BF122:BF134))*I34),  2) + (SUM(BF136:BF140)*I34)),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ROUND((ROUND((SUM(BG122:BG134)),  2) + SUM(BG136:BG140)),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ROUND((ROUND((SUM(BH122:BH134)),  2) + SUM(BH136:BH140)),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ROUND((ROUND((SUM(BI122:BI134)),  2) + SUM(BI136:BI140)),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RYCHNOVEK - CHODNÍK PODÉL SILNICE II/285 NA P.P.Č. 10/1 - 1.část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25. 10. 2020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hidden="1" s="9" customFormat="1" ht="24.96" customHeight="1">
      <c r="A97" s="9"/>
      <c r="B97" s="176"/>
      <c r="C97" s="177"/>
      <c r="D97" s="178" t="s">
        <v>399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400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401</v>
      </c>
      <c r="E99" s="185"/>
      <c r="F99" s="185"/>
      <c r="G99" s="185"/>
      <c r="H99" s="185"/>
      <c r="I99" s="185"/>
      <c r="J99" s="186">
        <f>J128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402</v>
      </c>
      <c r="E100" s="185"/>
      <c r="F100" s="185"/>
      <c r="G100" s="185"/>
      <c r="H100" s="185"/>
      <c r="I100" s="185"/>
      <c r="J100" s="186">
        <f>J130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403</v>
      </c>
      <c r="E101" s="185"/>
      <c r="F101" s="185"/>
      <c r="G101" s="185"/>
      <c r="H101" s="185"/>
      <c r="I101" s="185"/>
      <c r="J101" s="186">
        <f>J133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1.84" customHeight="1">
      <c r="A102" s="9"/>
      <c r="B102" s="176"/>
      <c r="C102" s="177"/>
      <c r="D102" s="188" t="s">
        <v>105</v>
      </c>
      <c r="E102" s="177"/>
      <c r="F102" s="177"/>
      <c r="G102" s="177"/>
      <c r="H102" s="177"/>
      <c r="I102" s="177"/>
      <c r="J102" s="189">
        <f>J135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RYCHNOVEK - CHODNÍK PODÉL SILNICE II/285 NA P.P.Č. 10/1 - 1.část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VRN - Vedlejší rozpočtové náklady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25. 10. 2020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0"/>
      <c r="B121" s="191"/>
      <c r="C121" s="192" t="s">
        <v>107</v>
      </c>
      <c r="D121" s="193" t="s">
        <v>58</v>
      </c>
      <c r="E121" s="193" t="s">
        <v>54</v>
      </c>
      <c r="F121" s="193" t="s">
        <v>55</v>
      </c>
      <c r="G121" s="193" t="s">
        <v>108</v>
      </c>
      <c r="H121" s="193" t="s">
        <v>109</v>
      </c>
      <c r="I121" s="193" t="s">
        <v>110</v>
      </c>
      <c r="J121" s="194" t="s">
        <v>95</v>
      </c>
      <c r="K121" s="195" t="s">
        <v>111</v>
      </c>
      <c r="L121" s="196"/>
      <c r="M121" s="97" t="s">
        <v>1</v>
      </c>
      <c r="N121" s="98" t="s">
        <v>37</v>
      </c>
      <c r="O121" s="98" t="s">
        <v>112</v>
      </c>
      <c r="P121" s="98" t="s">
        <v>113</v>
      </c>
      <c r="Q121" s="98" t="s">
        <v>114</v>
      </c>
      <c r="R121" s="98" t="s">
        <v>115</v>
      </c>
      <c r="S121" s="98" t="s">
        <v>116</v>
      </c>
      <c r="T121" s="99" t="s">
        <v>117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5"/>
      <c r="B122" s="36"/>
      <c r="C122" s="104" t="s">
        <v>118</v>
      </c>
      <c r="D122" s="37"/>
      <c r="E122" s="37"/>
      <c r="F122" s="37"/>
      <c r="G122" s="37"/>
      <c r="H122" s="37"/>
      <c r="I122" s="37"/>
      <c r="J122" s="197">
        <f>BK122</f>
        <v>0</v>
      </c>
      <c r="K122" s="37"/>
      <c r="L122" s="41"/>
      <c r="M122" s="100"/>
      <c r="N122" s="198"/>
      <c r="O122" s="101"/>
      <c r="P122" s="199">
        <f>P123+P135</f>
        <v>0</v>
      </c>
      <c r="Q122" s="101"/>
      <c r="R122" s="199">
        <f>R123+R135</f>
        <v>0</v>
      </c>
      <c r="S122" s="101"/>
      <c r="T122" s="200">
        <f>T123+T135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97</v>
      </c>
      <c r="BK122" s="201">
        <f>BK123+BK135</f>
        <v>0</v>
      </c>
    </row>
    <row r="123" s="12" customFormat="1" ht="25.92" customHeight="1">
      <c r="A123" s="12"/>
      <c r="B123" s="202"/>
      <c r="C123" s="203"/>
      <c r="D123" s="204" t="s">
        <v>72</v>
      </c>
      <c r="E123" s="205" t="s">
        <v>87</v>
      </c>
      <c r="F123" s="205" t="s">
        <v>404</v>
      </c>
      <c r="G123" s="203"/>
      <c r="H123" s="203"/>
      <c r="I123" s="206"/>
      <c r="J123" s="189">
        <f>BK123</f>
        <v>0</v>
      </c>
      <c r="K123" s="203"/>
      <c r="L123" s="207"/>
      <c r="M123" s="208"/>
      <c r="N123" s="209"/>
      <c r="O123" s="209"/>
      <c r="P123" s="210">
        <f>P124+P128+P130+P133</f>
        <v>0</v>
      </c>
      <c r="Q123" s="209"/>
      <c r="R123" s="210">
        <f>R124+R128+R130+R133</f>
        <v>0</v>
      </c>
      <c r="S123" s="209"/>
      <c r="T123" s="211">
        <f>T124+T128+T130+T133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137</v>
      </c>
      <c r="AT123" s="213" t="s">
        <v>72</v>
      </c>
      <c r="AU123" s="213" t="s">
        <v>73</v>
      </c>
      <c r="AY123" s="212" t="s">
        <v>121</v>
      </c>
      <c r="BK123" s="214">
        <f>BK124+BK128+BK130+BK133</f>
        <v>0</v>
      </c>
    </row>
    <row r="124" s="12" customFormat="1" ht="22.8" customHeight="1">
      <c r="A124" s="12"/>
      <c r="B124" s="202"/>
      <c r="C124" s="203"/>
      <c r="D124" s="204" t="s">
        <v>72</v>
      </c>
      <c r="E124" s="215" t="s">
        <v>405</v>
      </c>
      <c r="F124" s="215" t="s">
        <v>406</v>
      </c>
      <c r="G124" s="203"/>
      <c r="H124" s="203"/>
      <c r="I124" s="206"/>
      <c r="J124" s="216">
        <f>BK124</f>
        <v>0</v>
      </c>
      <c r="K124" s="203"/>
      <c r="L124" s="207"/>
      <c r="M124" s="208"/>
      <c r="N124" s="209"/>
      <c r="O124" s="209"/>
      <c r="P124" s="210">
        <f>SUM(P125:P127)</f>
        <v>0</v>
      </c>
      <c r="Q124" s="209"/>
      <c r="R124" s="210">
        <f>SUM(R125:R127)</f>
        <v>0</v>
      </c>
      <c r="S124" s="209"/>
      <c r="T124" s="21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137</v>
      </c>
      <c r="AT124" s="213" t="s">
        <v>72</v>
      </c>
      <c r="AU124" s="213" t="s">
        <v>81</v>
      </c>
      <c r="AY124" s="212" t="s">
        <v>121</v>
      </c>
      <c r="BK124" s="214">
        <f>SUM(BK125:BK127)</f>
        <v>0</v>
      </c>
    </row>
    <row r="125" s="2" customFormat="1" ht="14.4" customHeight="1">
      <c r="A125" s="35"/>
      <c r="B125" s="36"/>
      <c r="C125" s="217" t="s">
        <v>81</v>
      </c>
      <c r="D125" s="217" t="s">
        <v>123</v>
      </c>
      <c r="E125" s="218" t="s">
        <v>407</v>
      </c>
      <c r="F125" s="219" t="s">
        <v>408</v>
      </c>
      <c r="G125" s="220" t="s">
        <v>409</v>
      </c>
      <c r="H125" s="221">
        <v>1</v>
      </c>
      <c r="I125" s="222"/>
      <c r="J125" s="223">
        <f>ROUND(I125*H125,2)</f>
        <v>0</v>
      </c>
      <c r="K125" s="224"/>
      <c r="L125" s="41"/>
      <c r="M125" s="225" t="s">
        <v>1</v>
      </c>
      <c r="N125" s="226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127</v>
      </c>
      <c r="AT125" s="229" t="s">
        <v>123</v>
      </c>
      <c r="AU125" s="229" t="s">
        <v>83</v>
      </c>
      <c r="AY125" s="14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81</v>
      </c>
      <c r="BK125" s="230">
        <f>ROUND(I125*H125,2)</f>
        <v>0</v>
      </c>
      <c r="BL125" s="14" t="s">
        <v>127</v>
      </c>
      <c r="BM125" s="229" t="s">
        <v>410</v>
      </c>
    </row>
    <row r="126" s="2" customFormat="1" ht="14.4" customHeight="1">
      <c r="A126" s="35"/>
      <c r="B126" s="36"/>
      <c r="C126" s="217" t="s">
        <v>83</v>
      </c>
      <c r="D126" s="217" t="s">
        <v>123</v>
      </c>
      <c r="E126" s="218" t="s">
        <v>411</v>
      </c>
      <c r="F126" s="219" t="s">
        <v>412</v>
      </c>
      <c r="G126" s="220" t="s">
        <v>409</v>
      </c>
      <c r="H126" s="221">
        <v>1</v>
      </c>
      <c r="I126" s="222"/>
      <c r="J126" s="223">
        <f>ROUND(I126*H126,2)</f>
        <v>0</v>
      </c>
      <c r="K126" s="224"/>
      <c r="L126" s="41"/>
      <c r="M126" s="225" t="s">
        <v>1</v>
      </c>
      <c r="N126" s="226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127</v>
      </c>
      <c r="AT126" s="229" t="s">
        <v>123</v>
      </c>
      <c r="AU126" s="229" t="s">
        <v>83</v>
      </c>
      <c r="AY126" s="14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81</v>
      </c>
      <c r="BK126" s="230">
        <f>ROUND(I126*H126,2)</f>
        <v>0</v>
      </c>
      <c r="BL126" s="14" t="s">
        <v>127</v>
      </c>
      <c r="BM126" s="229" t="s">
        <v>413</v>
      </c>
    </row>
    <row r="127" s="2" customFormat="1" ht="24.15" customHeight="1">
      <c r="A127" s="35"/>
      <c r="B127" s="36"/>
      <c r="C127" s="217" t="s">
        <v>130</v>
      </c>
      <c r="D127" s="217" t="s">
        <v>123</v>
      </c>
      <c r="E127" s="218" t="s">
        <v>414</v>
      </c>
      <c r="F127" s="219" t="s">
        <v>415</v>
      </c>
      <c r="G127" s="220" t="s">
        <v>409</v>
      </c>
      <c r="H127" s="221">
        <v>1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127</v>
      </c>
      <c r="AT127" s="229" t="s">
        <v>123</v>
      </c>
      <c r="AU127" s="229" t="s">
        <v>83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127</v>
      </c>
      <c r="BM127" s="229" t="s">
        <v>416</v>
      </c>
    </row>
    <row r="128" s="12" customFormat="1" ht="22.8" customHeight="1">
      <c r="A128" s="12"/>
      <c r="B128" s="202"/>
      <c r="C128" s="203"/>
      <c r="D128" s="204" t="s">
        <v>72</v>
      </c>
      <c r="E128" s="215" t="s">
        <v>417</v>
      </c>
      <c r="F128" s="215" t="s">
        <v>418</v>
      </c>
      <c r="G128" s="203"/>
      <c r="H128" s="203"/>
      <c r="I128" s="206"/>
      <c r="J128" s="216">
        <f>BK128</f>
        <v>0</v>
      </c>
      <c r="K128" s="203"/>
      <c r="L128" s="207"/>
      <c r="M128" s="208"/>
      <c r="N128" s="209"/>
      <c r="O128" s="209"/>
      <c r="P128" s="210">
        <f>P129</f>
        <v>0</v>
      </c>
      <c r="Q128" s="209"/>
      <c r="R128" s="210">
        <f>R129</f>
        <v>0</v>
      </c>
      <c r="S128" s="209"/>
      <c r="T128" s="211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137</v>
      </c>
      <c r="AT128" s="213" t="s">
        <v>72</v>
      </c>
      <c r="AU128" s="213" t="s">
        <v>81</v>
      </c>
      <c r="AY128" s="212" t="s">
        <v>121</v>
      </c>
      <c r="BK128" s="214">
        <f>BK129</f>
        <v>0</v>
      </c>
    </row>
    <row r="129" s="2" customFormat="1" ht="14.4" customHeight="1">
      <c r="A129" s="35"/>
      <c r="B129" s="36"/>
      <c r="C129" s="217" t="s">
        <v>127</v>
      </c>
      <c r="D129" s="217" t="s">
        <v>123</v>
      </c>
      <c r="E129" s="218" t="s">
        <v>419</v>
      </c>
      <c r="F129" s="219" t="s">
        <v>420</v>
      </c>
      <c r="G129" s="220" t="s">
        <v>409</v>
      </c>
      <c r="H129" s="221">
        <v>1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127</v>
      </c>
      <c r="AT129" s="229" t="s">
        <v>123</v>
      </c>
      <c r="AU129" s="229" t="s">
        <v>83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127</v>
      </c>
      <c r="BM129" s="229" t="s">
        <v>421</v>
      </c>
    </row>
    <row r="130" s="12" customFormat="1" ht="22.8" customHeight="1">
      <c r="A130" s="12"/>
      <c r="B130" s="202"/>
      <c r="C130" s="203"/>
      <c r="D130" s="204" t="s">
        <v>72</v>
      </c>
      <c r="E130" s="215" t="s">
        <v>422</v>
      </c>
      <c r="F130" s="215" t="s">
        <v>423</v>
      </c>
      <c r="G130" s="203"/>
      <c r="H130" s="203"/>
      <c r="I130" s="206"/>
      <c r="J130" s="216">
        <f>BK130</f>
        <v>0</v>
      </c>
      <c r="K130" s="203"/>
      <c r="L130" s="207"/>
      <c r="M130" s="208"/>
      <c r="N130" s="209"/>
      <c r="O130" s="209"/>
      <c r="P130" s="210">
        <f>SUM(P131:P132)</f>
        <v>0</v>
      </c>
      <c r="Q130" s="209"/>
      <c r="R130" s="210">
        <f>SUM(R131:R132)</f>
        <v>0</v>
      </c>
      <c r="S130" s="209"/>
      <c r="T130" s="21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137</v>
      </c>
      <c r="AT130" s="213" t="s">
        <v>72</v>
      </c>
      <c r="AU130" s="213" t="s">
        <v>81</v>
      </c>
      <c r="AY130" s="212" t="s">
        <v>121</v>
      </c>
      <c r="BK130" s="214">
        <f>SUM(BK131:BK132)</f>
        <v>0</v>
      </c>
    </row>
    <row r="131" s="2" customFormat="1" ht="14.4" customHeight="1">
      <c r="A131" s="35"/>
      <c r="B131" s="36"/>
      <c r="C131" s="217" t="s">
        <v>137</v>
      </c>
      <c r="D131" s="217" t="s">
        <v>123</v>
      </c>
      <c r="E131" s="218" t="s">
        <v>424</v>
      </c>
      <c r="F131" s="219" t="s">
        <v>425</v>
      </c>
      <c r="G131" s="220" t="s">
        <v>409</v>
      </c>
      <c r="H131" s="221">
        <v>1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127</v>
      </c>
      <c r="AT131" s="229" t="s">
        <v>123</v>
      </c>
      <c r="AU131" s="229" t="s">
        <v>83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127</v>
      </c>
      <c r="BM131" s="229" t="s">
        <v>426</v>
      </c>
    </row>
    <row r="132" s="2" customFormat="1" ht="14.4" customHeight="1">
      <c r="A132" s="35"/>
      <c r="B132" s="36"/>
      <c r="C132" s="217" t="s">
        <v>133</v>
      </c>
      <c r="D132" s="217" t="s">
        <v>123</v>
      </c>
      <c r="E132" s="218" t="s">
        <v>427</v>
      </c>
      <c r="F132" s="219" t="s">
        <v>428</v>
      </c>
      <c r="G132" s="220" t="s">
        <v>429</v>
      </c>
      <c r="H132" s="221">
        <v>30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127</v>
      </c>
      <c r="AT132" s="229" t="s">
        <v>123</v>
      </c>
      <c r="AU132" s="229" t="s">
        <v>83</v>
      </c>
      <c r="AY132" s="14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81</v>
      </c>
      <c r="BK132" s="230">
        <f>ROUND(I132*H132,2)</f>
        <v>0</v>
      </c>
      <c r="BL132" s="14" t="s">
        <v>127</v>
      </c>
      <c r="BM132" s="229" t="s">
        <v>430</v>
      </c>
    </row>
    <row r="133" s="12" customFormat="1" ht="22.8" customHeight="1">
      <c r="A133" s="12"/>
      <c r="B133" s="202"/>
      <c r="C133" s="203"/>
      <c r="D133" s="204" t="s">
        <v>72</v>
      </c>
      <c r="E133" s="215" t="s">
        <v>431</v>
      </c>
      <c r="F133" s="215" t="s">
        <v>432</v>
      </c>
      <c r="G133" s="203"/>
      <c r="H133" s="203"/>
      <c r="I133" s="206"/>
      <c r="J133" s="216">
        <f>BK133</f>
        <v>0</v>
      </c>
      <c r="K133" s="203"/>
      <c r="L133" s="207"/>
      <c r="M133" s="208"/>
      <c r="N133" s="209"/>
      <c r="O133" s="209"/>
      <c r="P133" s="210">
        <f>P134</f>
        <v>0</v>
      </c>
      <c r="Q133" s="209"/>
      <c r="R133" s="210">
        <f>R134</f>
        <v>0</v>
      </c>
      <c r="S133" s="209"/>
      <c r="T133" s="21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137</v>
      </c>
      <c r="AT133" s="213" t="s">
        <v>72</v>
      </c>
      <c r="AU133" s="213" t="s">
        <v>81</v>
      </c>
      <c r="AY133" s="212" t="s">
        <v>121</v>
      </c>
      <c r="BK133" s="214">
        <f>BK134</f>
        <v>0</v>
      </c>
    </row>
    <row r="134" s="2" customFormat="1" ht="14.4" customHeight="1">
      <c r="A134" s="35"/>
      <c r="B134" s="36"/>
      <c r="C134" s="217" t="s">
        <v>144</v>
      </c>
      <c r="D134" s="217" t="s">
        <v>123</v>
      </c>
      <c r="E134" s="218" t="s">
        <v>433</v>
      </c>
      <c r="F134" s="219" t="s">
        <v>434</v>
      </c>
      <c r="G134" s="220" t="s">
        <v>409</v>
      </c>
      <c r="H134" s="221">
        <v>1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127</v>
      </c>
      <c r="AT134" s="229" t="s">
        <v>123</v>
      </c>
      <c r="AU134" s="229" t="s">
        <v>83</v>
      </c>
      <c r="AY134" s="14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81</v>
      </c>
      <c r="BK134" s="230">
        <f>ROUND(I134*H134,2)</f>
        <v>0</v>
      </c>
      <c r="BL134" s="14" t="s">
        <v>127</v>
      </c>
      <c r="BM134" s="229" t="s">
        <v>435</v>
      </c>
    </row>
    <row r="135" s="2" customFormat="1" ht="49.92" customHeight="1">
      <c r="A135" s="35"/>
      <c r="B135" s="36"/>
      <c r="C135" s="37"/>
      <c r="D135" s="37"/>
      <c r="E135" s="205" t="s">
        <v>372</v>
      </c>
      <c r="F135" s="205" t="s">
        <v>373</v>
      </c>
      <c r="G135" s="37"/>
      <c r="H135" s="37"/>
      <c r="I135" s="37"/>
      <c r="J135" s="189">
        <f>BK135</f>
        <v>0</v>
      </c>
      <c r="K135" s="37"/>
      <c r="L135" s="41"/>
      <c r="M135" s="242"/>
      <c r="N135" s="24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72</v>
      </c>
      <c r="AU135" s="14" t="s">
        <v>73</v>
      </c>
      <c r="AY135" s="14" t="s">
        <v>374</v>
      </c>
      <c r="BK135" s="230">
        <f>SUM(BK136:BK140)</f>
        <v>0</v>
      </c>
    </row>
    <row r="136" s="2" customFormat="1" ht="16.32" customHeight="1">
      <c r="A136" s="35"/>
      <c r="B136" s="36"/>
      <c r="C136" s="244" t="s">
        <v>1</v>
      </c>
      <c r="D136" s="244" t="s">
        <v>123</v>
      </c>
      <c r="E136" s="245" t="s">
        <v>1</v>
      </c>
      <c r="F136" s="246" t="s">
        <v>1</v>
      </c>
      <c r="G136" s="247" t="s">
        <v>1</v>
      </c>
      <c r="H136" s="248"/>
      <c r="I136" s="249"/>
      <c r="J136" s="250">
        <f>BK136</f>
        <v>0</v>
      </c>
      <c r="K136" s="224"/>
      <c r="L136" s="41"/>
      <c r="M136" s="251" t="s">
        <v>1</v>
      </c>
      <c r="N136" s="252" t="s">
        <v>38</v>
      </c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374</v>
      </c>
      <c r="AU136" s="14" t="s">
        <v>81</v>
      </c>
      <c r="AY136" s="14" t="s">
        <v>374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81</v>
      </c>
      <c r="BK136" s="230">
        <f>I136*H136</f>
        <v>0</v>
      </c>
    </row>
    <row r="137" s="2" customFormat="1" ht="16.32" customHeight="1">
      <c r="A137" s="35"/>
      <c r="B137" s="36"/>
      <c r="C137" s="244" t="s">
        <v>1</v>
      </c>
      <c r="D137" s="244" t="s">
        <v>123</v>
      </c>
      <c r="E137" s="245" t="s">
        <v>1</v>
      </c>
      <c r="F137" s="246" t="s">
        <v>1</v>
      </c>
      <c r="G137" s="247" t="s">
        <v>1</v>
      </c>
      <c r="H137" s="248"/>
      <c r="I137" s="249"/>
      <c r="J137" s="250">
        <f>BK137</f>
        <v>0</v>
      </c>
      <c r="K137" s="224"/>
      <c r="L137" s="41"/>
      <c r="M137" s="251" t="s">
        <v>1</v>
      </c>
      <c r="N137" s="252" t="s">
        <v>38</v>
      </c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374</v>
      </c>
      <c r="AU137" s="14" t="s">
        <v>81</v>
      </c>
      <c r="AY137" s="14" t="s">
        <v>374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81</v>
      </c>
      <c r="BK137" s="230">
        <f>I137*H137</f>
        <v>0</v>
      </c>
    </row>
    <row r="138" s="2" customFormat="1" ht="16.32" customHeight="1">
      <c r="A138" s="35"/>
      <c r="B138" s="36"/>
      <c r="C138" s="244" t="s">
        <v>1</v>
      </c>
      <c r="D138" s="244" t="s">
        <v>123</v>
      </c>
      <c r="E138" s="245" t="s">
        <v>1</v>
      </c>
      <c r="F138" s="246" t="s">
        <v>1</v>
      </c>
      <c r="G138" s="247" t="s">
        <v>1</v>
      </c>
      <c r="H138" s="248"/>
      <c r="I138" s="249"/>
      <c r="J138" s="250">
        <f>BK138</f>
        <v>0</v>
      </c>
      <c r="K138" s="224"/>
      <c r="L138" s="41"/>
      <c r="M138" s="251" t="s">
        <v>1</v>
      </c>
      <c r="N138" s="252" t="s">
        <v>38</v>
      </c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374</v>
      </c>
      <c r="AU138" s="14" t="s">
        <v>81</v>
      </c>
      <c r="AY138" s="14" t="s">
        <v>374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81</v>
      </c>
      <c r="BK138" s="230">
        <f>I138*H138</f>
        <v>0</v>
      </c>
    </row>
    <row r="139" s="2" customFormat="1" ht="16.32" customHeight="1">
      <c r="A139" s="35"/>
      <c r="B139" s="36"/>
      <c r="C139" s="244" t="s">
        <v>1</v>
      </c>
      <c r="D139" s="244" t="s">
        <v>123</v>
      </c>
      <c r="E139" s="245" t="s">
        <v>1</v>
      </c>
      <c r="F139" s="246" t="s">
        <v>1</v>
      </c>
      <c r="G139" s="247" t="s">
        <v>1</v>
      </c>
      <c r="H139" s="248"/>
      <c r="I139" s="249"/>
      <c r="J139" s="250">
        <f>BK139</f>
        <v>0</v>
      </c>
      <c r="K139" s="224"/>
      <c r="L139" s="41"/>
      <c r="M139" s="251" t="s">
        <v>1</v>
      </c>
      <c r="N139" s="252" t="s">
        <v>38</v>
      </c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374</v>
      </c>
      <c r="AU139" s="14" t="s">
        <v>81</v>
      </c>
      <c r="AY139" s="14" t="s">
        <v>374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81</v>
      </c>
      <c r="BK139" s="230">
        <f>I139*H139</f>
        <v>0</v>
      </c>
    </row>
    <row r="140" s="2" customFormat="1" ht="16.32" customHeight="1">
      <c r="A140" s="35"/>
      <c r="B140" s="36"/>
      <c r="C140" s="244" t="s">
        <v>1</v>
      </c>
      <c r="D140" s="244" t="s">
        <v>123</v>
      </c>
      <c r="E140" s="245" t="s">
        <v>1</v>
      </c>
      <c r="F140" s="246" t="s">
        <v>1</v>
      </c>
      <c r="G140" s="247" t="s">
        <v>1</v>
      </c>
      <c r="H140" s="248"/>
      <c r="I140" s="249"/>
      <c r="J140" s="250">
        <f>BK140</f>
        <v>0</v>
      </c>
      <c r="K140" s="224"/>
      <c r="L140" s="41"/>
      <c r="M140" s="251" t="s">
        <v>1</v>
      </c>
      <c r="N140" s="252" t="s">
        <v>38</v>
      </c>
      <c r="O140" s="253"/>
      <c r="P140" s="253"/>
      <c r="Q140" s="253"/>
      <c r="R140" s="253"/>
      <c r="S140" s="253"/>
      <c r="T140" s="254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374</v>
      </c>
      <c r="AU140" s="14" t="s">
        <v>81</v>
      </c>
      <c r="AY140" s="14" t="s">
        <v>374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81</v>
      </c>
      <c r="BK140" s="230">
        <f>I140*H140</f>
        <v>0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RQOhdejFpexw1WtxbfXoehGBPRlUXcUTuY4dC7640/cBIui8mvSuU4kjm7eU0cJDYRsu3rOqxjA+56YYsATKFg==" hashValue="EJy+2BX4qDzZKZBkfjTEoeaTdQCqnxswSKtH99vCJoWZGZsOlfROR5fiu1oVvk3ScpcF1Oo/dmackQE221WEOQ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y jsou hodnoty K, M." sqref="D136:D141">
      <formula1>"K, M"</formula1>
    </dataValidation>
    <dataValidation type="list" allowBlank="1" showInputMessage="1" showErrorMessage="1" error="Povoleny jsou hodnoty základní, snížená, zákl. přenesená, sníž. přenesená, nulová." sqref="N136:N14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Tomáš Valášek</dc:creator>
  <cp:lastModifiedBy>Ing. Tomáš Valášek</cp:lastModifiedBy>
  <dcterms:created xsi:type="dcterms:W3CDTF">2020-10-25T10:48:07Z</dcterms:created>
  <dcterms:modified xsi:type="dcterms:W3CDTF">2020-10-25T10:48:10Z</dcterms:modified>
</cp:coreProperties>
</file>